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√ Anexos para Presupuestos 2017\2017\"/>
    </mc:Choice>
  </mc:AlternateContent>
  <bookViews>
    <workbookView xWindow="5475" yWindow="450" windowWidth="6525" windowHeight="4485" tabRatio="649"/>
  </bookViews>
  <sheets>
    <sheet name="Presupuesto de Ingresos  2017" sheetId="7" r:id="rId1"/>
    <sheet name="Resumen Fuentes de Financiamien" sheetId="8" r:id="rId2"/>
    <sheet name="Norma CRI - Ley Ingresos 2017" sheetId="1" r:id="rId3"/>
    <sheet name="IMCO" sheetId="13" r:id="rId4"/>
    <sheet name="Indicaciones Generales" sheetId="12" r:id="rId5"/>
  </sheets>
  <definedNames>
    <definedName name="_xlnm._FilterDatabase" localSheetId="3" hidden="1">IMCO!$A$5:$AL$108</definedName>
    <definedName name="_xlnm._FilterDatabase" localSheetId="2" hidden="1">'Norma CRI - Ley Ingresos 2017'!$A$3:$AN$56</definedName>
    <definedName name="_xlnm._FilterDatabase" localSheetId="0" hidden="1">'Presupuesto de Ingresos  2017'!$A$5:$BH$469</definedName>
    <definedName name="_xlnm.Print_Area" localSheetId="3">IMCO!$B$1:$E$109</definedName>
    <definedName name="_xlnm.Print_Area" localSheetId="2">'Norma CRI - Ley Ingresos 2017'!$B$1:$C$62</definedName>
    <definedName name="_xlnm.Print_Area" localSheetId="0">'Presupuesto de Ingresos  2017'!$C$1:$E$468</definedName>
    <definedName name="_xlnm.Print_Area" localSheetId="1">'Resumen Fuentes de Financiamien'!$B$1:$D$63</definedName>
    <definedName name="_xlnm.Print_Titles" localSheetId="3">IMCO!$5:$5</definedName>
    <definedName name="_xlnm.Print_Titles" localSheetId="2">'Norma CRI - Ley Ingresos 2017'!$2:$3</definedName>
    <definedName name="_xlnm.Print_Titles" localSheetId="0">'Presupuesto de Ingresos  2017'!$5:$5</definedName>
    <definedName name="_xlnm.Print_Titles" localSheetId="1">'Resumen Fuentes de Financiamien'!$3:$3</definedName>
  </definedNames>
  <calcPr calcId="162913"/>
</workbook>
</file>

<file path=xl/calcChain.xml><?xml version="1.0" encoding="utf-8"?>
<calcChain xmlns="http://schemas.openxmlformats.org/spreadsheetml/2006/main">
  <c r="E13" i="7" l="1"/>
  <c r="E17" i="7"/>
  <c r="E16" i="7" s="1"/>
  <c r="E24" i="7"/>
  <c r="E23" i="7" s="1"/>
  <c r="E26" i="7"/>
  <c r="E32" i="7"/>
  <c r="E31" i="7" s="1"/>
  <c r="E36" i="7"/>
  <c r="E38" i="7"/>
  <c r="E40" i="7"/>
  <c r="E48" i="7"/>
  <c r="E55" i="7"/>
  <c r="E62" i="7"/>
  <c r="E80" i="7"/>
  <c r="E97" i="7"/>
  <c r="E116" i="7"/>
  <c r="E130" i="7"/>
  <c r="E136" i="7"/>
  <c r="E138" i="7"/>
  <c r="E147" i="7"/>
  <c r="E154" i="7"/>
  <c r="E164" i="7"/>
  <c r="E173" i="7"/>
  <c r="E182" i="7"/>
  <c r="E191" i="7"/>
  <c r="E194" i="7"/>
  <c r="E197" i="7"/>
  <c r="E199" i="7"/>
  <c r="E203" i="7"/>
  <c r="E215" i="7"/>
  <c r="E219" i="7"/>
  <c r="E221" i="7"/>
  <c r="E230" i="7"/>
  <c r="E241" i="7"/>
  <c r="E234" i="7" s="1"/>
  <c r="E257" i="7"/>
  <c r="E260" i="7"/>
  <c r="E263" i="7"/>
  <c r="E271" i="7"/>
  <c r="E270" i="7" s="1"/>
  <c r="E274" i="7"/>
  <c r="E278" i="7"/>
  <c r="E290" i="7"/>
  <c r="E299" i="7"/>
  <c r="E310" i="7"/>
  <c r="E313" i="7"/>
  <c r="E322" i="7"/>
  <c r="E326" i="7"/>
  <c r="E332" i="7"/>
  <c r="E336" i="7"/>
  <c r="E340" i="7"/>
  <c r="E342" i="7"/>
  <c r="E347" i="7"/>
  <c r="E346" i="7" s="1"/>
  <c r="E353" i="7"/>
  <c r="E361" i="7"/>
  <c r="E365" i="7"/>
  <c r="E369" i="7"/>
  <c r="E371" i="7"/>
  <c r="E374" i="7"/>
  <c r="E394" i="7"/>
  <c r="E397" i="7"/>
  <c r="E399" i="7"/>
  <c r="E403" i="7"/>
  <c r="E407" i="7"/>
  <c r="E410" i="7"/>
  <c r="E451" i="7"/>
  <c r="E454" i="7"/>
  <c r="E456" i="7"/>
  <c r="E460" i="7"/>
  <c r="E464" i="7"/>
  <c r="E459" i="7" l="1"/>
  <c r="E458" i="7" s="1"/>
  <c r="E331" i="7"/>
  <c r="E202" i="7"/>
  <c r="E61" i="7" s="1"/>
  <c r="E35" i="7"/>
  <c r="E364" i="7"/>
  <c r="E256" i="7"/>
  <c r="E255" i="7" s="1"/>
  <c r="E402" i="7"/>
  <c r="E450" i="7"/>
  <c r="E305" i="7"/>
  <c r="E288" i="7" s="1"/>
  <c r="E76" i="13"/>
  <c r="E75" i="13"/>
  <c r="E74" i="13"/>
  <c r="E70" i="13"/>
  <c r="E69" i="13"/>
  <c r="E68" i="13"/>
  <c r="E67" i="13"/>
  <c r="E66" i="13"/>
  <c r="E65" i="13"/>
  <c r="E64" i="13"/>
  <c r="E63" i="13"/>
  <c r="E62" i="13"/>
  <c r="E52" i="13"/>
  <c r="E51" i="13"/>
  <c r="E50" i="13"/>
  <c r="E49" i="13"/>
  <c r="E48" i="13"/>
  <c r="E47" i="13"/>
  <c r="E17" i="13"/>
  <c r="E330" i="7" l="1"/>
  <c r="E401" i="7"/>
  <c r="E34" i="7"/>
  <c r="E328" i="7" l="1"/>
  <c r="J457" i="7"/>
  <c r="J455" i="7"/>
  <c r="J453" i="7"/>
  <c r="J452" i="7"/>
  <c r="J446" i="7"/>
  <c r="J447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8" i="7"/>
  <c r="J449" i="7"/>
  <c r="D39" i="8" l="1"/>
  <c r="D31" i="8"/>
  <c r="D19" i="8"/>
  <c r="D47" i="8"/>
  <c r="D46" i="8"/>
  <c r="D42" i="8"/>
  <c r="D38" i="8"/>
  <c r="D34" i="8"/>
  <c r="D30" i="8"/>
  <c r="D26" i="8"/>
  <c r="D22" i="8"/>
  <c r="D18" i="8"/>
  <c r="D14" i="8"/>
  <c r="D49" i="8"/>
  <c r="D43" i="8"/>
  <c r="D23" i="8"/>
  <c r="D41" i="8"/>
  <c r="D33" i="8"/>
  <c r="D25" i="8"/>
  <c r="D21" i="8"/>
  <c r="D17" i="8"/>
  <c r="D13" i="8"/>
  <c r="D50" i="8"/>
  <c r="D35" i="8"/>
  <c r="D27" i="8"/>
  <c r="D15" i="8"/>
  <c r="D45" i="8"/>
  <c r="D37" i="8"/>
  <c r="D29" i="8"/>
  <c r="D44" i="8"/>
  <c r="D40" i="8"/>
  <c r="D36" i="8"/>
  <c r="D32" i="8"/>
  <c r="D28" i="8"/>
  <c r="D24" i="8"/>
  <c r="D20" i="8"/>
  <c r="D16" i="8"/>
  <c r="D48" i="8"/>
  <c r="J304" i="7"/>
  <c r="J303" i="7"/>
  <c r="J300" i="7"/>
  <c r="D51" i="8" l="1"/>
  <c r="D52" i="8"/>
  <c r="D53" i="8"/>
  <c r="E100" i="13"/>
  <c r="E101" i="13"/>
  <c r="E88" i="13" l="1"/>
  <c r="E92" i="13"/>
  <c r="E89" i="13"/>
  <c r="E93" i="13"/>
  <c r="E90" i="13"/>
  <c r="E87" i="13"/>
  <c r="E91" i="13"/>
  <c r="E86" i="13"/>
  <c r="E82" i="13" l="1"/>
  <c r="E85" i="13"/>
  <c r="E83" i="13"/>
  <c r="E84" i="13"/>
  <c r="J364" i="7"/>
  <c r="J330" i="7"/>
  <c r="D6" i="8" l="1"/>
  <c r="D8" i="8"/>
  <c r="E81" i="13"/>
  <c r="E29" i="13"/>
  <c r="E80" i="13"/>
  <c r="J331" i="7"/>
  <c r="D7" i="8" l="1"/>
  <c r="E96" i="13"/>
  <c r="E53" i="13" l="1"/>
  <c r="E44" i="13" l="1"/>
  <c r="E46" i="13"/>
  <c r="D5" i="8"/>
  <c r="E28" i="13" l="1"/>
  <c r="E30" i="13"/>
  <c r="E58" i="13"/>
  <c r="E24" i="13" l="1"/>
  <c r="E102" i="13"/>
  <c r="J465" i="7" l="1"/>
  <c r="J466" i="7"/>
  <c r="J463" i="7"/>
  <c r="J462" i="7"/>
  <c r="J461" i="7"/>
  <c r="J411" i="7"/>
  <c r="J409" i="7"/>
  <c r="J408" i="7"/>
  <c r="E98" i="13"/>
  <c r="D11" i="8" l="1"/>
  <c r="D56" i="8"/>
  <c r="D12" i="8"/>
  <c r="D58" i="8"/>
  <c r="D54" i="8"/>
  <c r="D57" i="8"/>
  <c r="D10" i="8"/>
  <c r="D55" i="8"/>
  <c r="C50" i="1"/>
  <c r="C49" i="1"/>
  <c r="C48" i="1"/>
  <c r="E97" i="13"/>
  <c r="E73" i="13"/>
  <c r="E60" i="13"/>
  <c r="E45" i="13"/>
  <c r="E19" i="13"/>
  <c r="E16" i="13"/>
  <c r="E15" i="13"/>
  <c r="E13" i="13"/>
  <c r="E10" i="7"/>
  <c r="E34" i="13" l="1"/>
  <c r="E42" i="13"/>
  <c r="E106" i="13"/>
  <c r="E31" i="13"/>
  <c r="E39" i="13"/>
  <c r="E23" i="13"/>
  <c r="E32" i="13"/>
  <c r="E36" i="13"/>
  <c r="E40" i="13"/>
  <c r="E56" i="13"/>
  <c r="E11" i="13"/>
  <c r="E26" i="13"/>
  <c r="E38" i="13"/>
  <c r="E22" i="13"/>
  <c r="E35" i="13"/>
  <c r="E43" i="13"/>
  <c r="E61" i="13"/>
  <c r="E10" i="13"/>
  <c r="E25" i="13"/>
  <c r="E33" i="13"/>
  <c r="E37" i="13"/>
  <c r="E41" i="13"/>
  <c r="E57" i="13"/>
  <c r="E77" i="13"/>
  <c r="E105" i="13"/>
  <c r="E12" i="13"/>
  <c r="C7" i="1"/>
  <c r="C12" i="1"/>
  <c r="C45" i="1"/>
  <c r="E18" i="13"/>
  <c r="E27" i="13"/>
  <c r="E55" i="13"/>
  <c r="C44" i="1"/>
  <c r="J403" i="7"/>
  <c r="C32" i="1"/>
  <c r="C46" i="1"/>
  <c r="E21" i="13"/>
  <c r="E9" i="7"/>
  <c r="E9" i="13" s="1"/>
  <c r="C29" i="1"/>
  <c r="C22" i="1"/>
  <c r="C21" i="1" s="1"/>
  <c r="E104" i="13"/>
  <c r="C28" i="1"/>
  <c r="C47" i="1"/>
  <c r="C15" i="1"/>
  <c r="D9" i="8" l="1"/>
  <c r="E78" i="13"/>
  <c r="E59" i="13"/>
  <c r="E99" i="13"/>
  <c r="C8" i="1"/>
  <c r="E14" i="13"/>
  <c r="E95" i="13"/>
  <c r="J31" i="7"/>
  <c r="C25" i="1"/>
  <c r="E8" i="7"/>
  <c r="E54" i="13"/>
  <c r="C27" i="1"/>
  <c r="C40" i="1"/>
  <c r="E71" i="13"/>
  <c r="E72" i="13" s="1"/>
  <c r="C36" i="1"/>
  <c r="C35" i="1" s="1"/>
  <c r="C43" i="1"/>
  <c r="C33" i="1"/>
  <c r="C31" i="1" s="1"/>
  <c r="C55" i="1"/>
  <c r="C54" i="1" s="1"/>
  <c r="C6" i="1"/>
  <c r="E20" i="13"/>
  <c r="E8" i="13" l="1"/>
  <c r="C5" i="1"/>
  <c r="E103" i="13"/>
  <c r="E79" i="13"/>
  <c r="C24" i="1"/>
  <c r="E94" i="13"/>
  <c r="J288" i="7"/>
  <c r="J255" i="7"/>
  <c r="J34" i="7"/>
  <c r="J8" i="7"/>
  <c r="E7" i="7"/>
  <c r="C42" i="1"/>
  <c r="C39" i="1" s="1"/>
  <c r="E7" i="13" l="1"/>
  <c r="E6" i="13" s="1"/>
  <c r="E6" i="7"/>
  <c r="C4" i="1"/>
  <c r="D4" i="8"/>
  <c r="D61" i="8" s="1"/>
  <c r="J6" i="7"/>
  <c r="K6" i="7" l="1"/>
  <c r="L6" i="7"/>
  <c r="F6" i="7"/>
</calcChain>
</file>

<file path=xl/comments1.xml><?xml version="1.0" encoding="utf-8"?>
<comments xmlns="http://schemas.openxmlformats.org/spreadsheetml/2006/main">
  <authors>
    <author>karla1</author>
    <author>Usuario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2% del valor catastral, valor de venta, el valor declarado por las partes &gt; el que sea más alto 
&gt; debería de ser &gt;  avalúo determinado por perito valuador autorizado por (son colegiados y debe haber registro)
</t>
        </r>
      </text>
    </comment>
    <comment ref="D55" authorId="0" shape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136" authorId="0" shape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  <comment ref="D219" authorId="1" shapeId="0">
      <text>
        <r>
          <rPr>
            <b/>
            <sz val="9"/>
            <color indexed="81"/>
            <rFont val="Tahoma"/>
            <family val="2"/>
          </rPr>
          <t>TRATAMIENTO  AGUAS RESIDUALES</t>
        </r>
      </text>
    </comment>
    <comment ref="D222" authorId="1" shapeId="0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  <comment ref="D384" authorId="1" shapeId="0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</commentList>
</comments>
</file>

<file path=xl/comments2.xml><?xml version="1.0" encoding="utf-8"?>
<comments xmlns="http://schemas.openxmlformats.org/spreadsheetml/2006/main">
  <authors>
    <author>karla1</author>
  </authors>
  <commentList>
    <comment ref="D26" authorId="0" shape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</commentList>
</comments>
</file>

<file path=xl/sharedStrings.xml><?xml version="1.0" encoding="utf-8"?>
<sst xmlns="http://schemas.openxmlformats.org/spreadsheetml/2006/main" count="2039" uniqueCount="1104">
  <si>
    <t>Municipio de _____________ Zacatecas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</si>
  <si>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</si>
  <si>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</si>
  <si>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</si>
  <si>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</si>
  <si>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</si>
  <si>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</si>
  <si>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</si>
  <si>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</si>
  <si>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</si>
  <si>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</si>
  <si>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</si>
  <si>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ejercicios fiscales anteriores pendientes de liquidación o pago  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</si>
  <si>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</si>
  <si>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</si>
  <si>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</si>
  <si>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</si>
  <si>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</si>
  <si>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</si>
  <si>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</si>
  <si>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</si>
  <si>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</si>
  <si>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</si>
  <si>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</si>
  <si>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</si>
  <si>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</si>
  <si>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</si>
  <si>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</si>
  <si>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</si>
  <si>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 xml:space="preserve">Productos de capital 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</si>
  <si>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</si>
  <si>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</si>
  <si>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</si>
  <si>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</si>
  <si>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</si>
  <si>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</si>
  <si>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</si>
  <si>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</si>
  <si>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</si>
  <si>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</si>
  <si>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</si>
  <si>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</si>
  <si>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</si>
  <si>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</si>
  <si>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</si>
  <si>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</si>
  <si>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</si>
  <si>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</si>
  <si>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</si>
  <si>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</si>
  <si>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</si>
  <si>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</si>
  <si>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</si>
  <si>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CUENTA</t>
  </si>
  <si>
    <t>NOMBRE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</si>
  <si>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</si>
  <si>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</si>
  <si>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</si>
  <si>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</si>
  <si>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</si>
  <si>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</si>
  <si>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</si>
  <si>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</si>
  <si>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4111-01</t>
  </si>
  <si>
    <t>SOBRE JUEGOS PERMITIDOS</t>
  </si>
  <si>
    <t>4111-01-0001</t>
  </si>
  <si>
    <t>SORTEOS</t>
  </si>
  <si>
    <t>4111-01-0002</t>
  </si>
  <si>
    <t>4111-02</t>
  </si>
  <si>
    <t>SOBRE DIVERSIONES Y ESPECTACULOS PUBLICOS</t>
  </si>
  <si>
    <t>4111-02-0001</t>
  </si>
  <si>
    <t>4112</t>
  </si>
  <si>
    <t>IMPUESTOS SOBRE EL PATRIMONIO</t>
  </si>
  <si>
    <t>4112-01</t>
  </si>
  <si>
    <t>PREDIAL</t>
  </si>
  <si>
    <t>4112-01-0001</t>
  </si>
  <si>
    <t>PREDIAL URBANO AÑO ACTUAL</t>
  </si>
  <si>
    <t>4112-01-0002</t>
  </si>
  <si>
    <t>4112-01-0003</t>
  </si>
  <si>
    <t>PREDIAL RUSTICO AÑO ACTUAL</t>
  </si>
  <si>
    <t>4112-01-0004</t>
  </si>
  <si>
    <t>4112-01-0005</t>
  </si>
  <si>
    <t>PLANTAS DE BENEFICIO Y ESTABLECIMIENTOS METALÚRGICOS</t>
  </si>
  <si>
    <t>4113</t>
  </si>
  <si>
    <t>IMPUESTOS SOBRE LA PRODUCCIÓN, EL CONSUMO Y LAS TRANSACCIONES</t>
  </si>
  <si>
    <t>4113-01</t>
  </si>
  <si>
    <t>SOBRE ADQUISICIONES DE BIENES INMUEBLES</t>
  </si>
  <si>
    <t>4113-01-0001</t>
  </si>
  <si>
    <t>4117</t>
  </si>
  <si>
    <t>ACCESORIOS DE IMPUESTOS</t>
  </si>
  <si>
    <t>4117-01</t>
  </si>
  <si>
    <t>RECARGOS</t>
  </si>
  <si>
    <t>4117-02</t>
  </si>
  <si>
    <t>4119</t>
  </si>
  <si>
    <t>OTROS IMPUESTOS</t>
  </si>
  <si>
    <t>ANUNCIOS Y PROPAGANDA</t>
  </si>
  <si>
    <t>ANUNCIOS PANORAMICOS</t>
  </si>
  <si>
    <t>ANUNCIOS FIJOS</t>
  </si>
  <si>
    <t>VOLANTES DE MANO</t>
  </si>
  <si>
    <t>VALLAS O MAMPARAS</t>
  </si>
  <si>
    <t>CARTELERAS</t>
  </si>
  <si>
    <t>SONIDO</t>
  </si>
  <si>
    <t>ANUNCIO LUMINOSO</t>
  </si>
  <si>
    <t>MANTA PUBLICITARIA</t>
  </si>
  <si>
    <t>4130</t>
  </si>
  <si>
    <t>CONTRIBUCIONES DE MEJORAS</t>
  </si>
  <si>
    <t>4131</t>
  </si>
  <si>
    <t>CONTRIBUCIONES DE MEJORAS POR OBRAS PÚBLICAS</t>
  </si>
  <si>
    <t>4131-01</t>
  </si>
  <si>
    <t>4140</t>
  </si>
  <si>
    <t>DERECHOS</t>
  </si>
  <si>
    <t>4141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</si>
  <si>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</si>
  <si>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</si>
  <si>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</si>
  <si>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</si>
  <si>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</si>
  <si>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</si>
  <si>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</si>
  <si>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</si>
  <si>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ESPACIOS PARA SERV. DE CARGA Y DESCARGA</t>
  </si>
  <si>
    <t>4143</t>
  </si>
  <si>
    <t>DERECHOS POR PRESTACIÓN DE SERVICIOS</t>
  </si>
  <si>
    <t>4143-01</t>
  </si>
  <si>
    <t>RASTROS Y SERVICIOS CONEXOS</t>
  </si>
  <si>
    <t>4143-01-0001</t>
  </si>
  <si>
    <t>USO DE CORRAL GANADO MAYOR</t>
  </si>
  <si>
    <t>4143-01-0002</t>
  </si>
  <si>
    <t>USO DE CORRAL OVICAPRINO</t>
  </si>
  <si>
    <t>4143-01-0003</t>
  </si>
  <si>
    <t>USO DE CORRAL PORCINO</t>
  </si>
  <si>
    <t>4143-01-0004</t>
  </si>
  <si>
    <t>MATANZA GANADO MAYOR</t>
  </si>
  <si>
    <t>4143-01-0005</t>
  </si>
  <si>
    <t>MATANZA OVICAPRINO</t>
  </si>
  <si>
    <t>4143-01-0006</t>
  </si>
  <si>
    <t>MATANZA PORCINO</t>
  </si>
  <si>
    <t>4143-01-0007</t>
  </si>
  <si>
    <t>TRANSPORTACION DE CARNE</t>
  </si>
  <si>
    <t>4143-01-0008</t>
  </si>
  <si>
    <t>USO DE BASCULA</t>
  </si>
  <si>
    <t>4143-01-0009</t>
  </si>
  <si>
    <t>INTRODUCCION GANADO MAYOR FUERA DE HORAS</t>
  </si>
  <si>
    <t>4143-01-0010</t>
  </si>
  <si>
    <t>INTRODUCCION PORCINO FUERA DE HORAS</t>
  </si>
  <si>
    <t>4143-01-0011</t>
  </si>
  <si>
    <t>LAVADO DE VISCERAS</t>
  </si>
  <si>
    <t>4143-01-0012</t>
  </si>
  <si>
    <t>REFRIGERACION GANADO MAYOR</t>
  </si>
  <si>
    <t>4143-01-0013</t>
  </si>
  <si>
    <t>REFRIGERACION PORCINO</t>
  </si>
  <si>
    <t>4143-01-0014</t>
  </si>
  <si>
    <t>INTRODUCCION MAYOR CARNE OTROS LUGARES</t>
  </si>
  <si>
    <t>4143-01-0015</t>
  </si>
  <si>
    <t>INTRODUCCION PORCINO CARNE OTROS LUGARES</t>
  </si>
  <si>
    <t>4143-01-0016</t>
  </si>
  <si>
    <t>INCINERACION CARNE GANADO MAYOR</t>
  </si>
  <si>
    <t>INCINERACION CARNE GANADO MENOR</t>
  </si>
  <si>
    <t>MATANZA ASNAL</t>
  </si>
  <si>
    <t>4143-02</t>
  </si>
  <si>
    <t>REGISTRO CIVIL</t>
  </si>
  <si>
    <t>4143-02-0001</t>
  </si>
  <si>
    <t>EXPEDICCION DE ACTAS DE NACIMIENTO</t>
  </si>
  <si>
    <t>4143-02-0002</t>
  </si>
  <si>
    <t>EXPEDICION DE ACTAS DE DEFUNCION</t>
  </si>
  <si>
    <t>4143-02-0003</t>
  </si>
  <si>
    <t>EXPEDICION DE ACTAS DE MATRIMONIO</t>
  </si>
  <si>
    <t>4143-02-0004</t>
  </si>
  <si>
    <t>EXPEDICION DE ACTAS DE DIVORCIO</t>
  </si>
  <si>
    <t>4143-02-0005</t>
  </si>
  <si>
    <t>SOLICITUD DE MATRIMONIO</t>
  </si>
  <si>
    <t>4143-02-0006</t>
  </si>
  <si>
    <t>4143-02-0007</t>
  </si>
  <si>
    <t>4143-02-0008</t>
  </si>
  <si>
    <t>4143-02-0009</t>
  </si>
  <si>
    <t>REGISTROS EXTEMPORANEOS</t>
  </si>
  <si>
    <t>4143-02-0010</t>
  </si>
  <si>
    <t>ASENTAMIENTO REGISTRO DE NACIMIENTO</t>
  </si>
  <si>
    <t>4143-02-0011</t>
  </si>
  <si>
    <t>ASENTAMIENTO ACTAS DE DEFUNCION</t>
  </si>
  <si>
    <t>4143-02-0012</t>
  </si>
  <si>
    <t>ANOTACION MARGINAL</t>
  </si>
  <si>
    <t>4143-02-0013</t>
  </si>
  <si>
    <t>CONSTANCIA DE NO REGISTRO</t>
  </si>
  <si>
    <t>4143-02-0014</t>
  </si>
  <si>
    <t>4143-03</t>
  </si>
  <si>
    <t>PANTEONES</t>
  </si>
  <si>
    <t>4143-03-0001</t>
  </si>
  <si>
    <t>4143-03-0002</t>
  </si>
  <si>
    <t>4143-03-0003</t>
  </si>
  <si>
    <t>4143-03-0004</t>
  </si>
  <si>
    <t>4143-03-0005</t>
  </si>
  <si>
    <t>4143-03-0006</t>
  </si>
  <si>
    <t>4143-03-0007</t>
  </si>
  <si>
    <t>CONSTRUCCION MONUMENTO CANTERA</t>
  </si>
  <si>
    <t>4143-03-0008</t>
  </si>
  <si>
    <t>CONSTRUCCION MONUMENTO DE GRANITO</t>
  </si>
  <si>
    <t>4143-03-0009</t>
  </si>
  <si>
    <t>CONSTRUCCION MONUMENTO MAT. NO ESP</t>
  </si>
  <si>
    <t>4143-03-0010</t>
  </si>
  <si>
    <t>4143-03-0011</t>
  </si>
  <si>
    <t>4143-03-0012</t>
  </si>
  <si>
    <t>4143-03-0013</t>
  </si>
  <si>
    <t>4143-03-0014</t>
  </si>
  <si>
    <t>4143-03-0015</t>
  </si>
  <si>
    <t>4143-03-0016</t>
  </si>
  <si>
    <t>4143-03-0017</t>
  </si>
  <si>
    <t>4143-03-0018</t>
  </si>
  <si>
    <t>REINHUMACIONES</t>
  </si>
  <si>
    <t>SERVICIO FUERA DE HORARIO</t>
  </si>
  <si>
    <t>VENTA DE LOSETAS PARA CRIPTAS</t>
  </si>
  <si>
    <t>4143-04</t>
  </si>
  <si>
    <t>CERTIFICACIONES Y LEGALIZACIONES</t>
  </si>
  <si>
    <t>4143-04-0001</t>
  </si>
  <si>
    <t>4143-04-0002</t>
  </si>
  <si>
    <t>4143-04-0003</t>
  </si>
  <si>
    <t>4143-04-0004</t>
  </si>
  <si>
    <t>4143-04-0005</t>
  </si>
  <si>
    <t>4143-04-0006</t>
  </si>
  <si>
    <t>CERTIFICACION DE PLANOS</t>
  </si>
  <si>
    <t>4143-05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</si>
  <si>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</si>
  <si>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</si>
  <si>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</si>
  <si>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</si>
  <si>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</si>
  <si>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</si>
  <si>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</si>
  <si>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4143-06</t>
  </si>
  <si>
    <t>SERVICIO PUBLICO DE ALUMBRADO</t>
  </si>
  <si>
    <t>4143-06-0001</t>
  </si>
  <si>
    <t>4143-07</t>
  </si>
  <si>
    <t>SERVICIOS SOBRE BIENES INMUEBLES</t>
  </si>
  <si>
    <t>4143-07-0001</t>
  </si>
  <si>
    <t>4143-07-0002</t>
  </si>
  <si>
    <t>AVALUOS</t>
  </si>
  <si>
    <t>4143-07-0003</t>
  </si>
  <si>
    <t>ACTAS DE DESLINDE</t>
  </si>
  <si>
    <t>4143-07-0004</t>
  </si>
  <si>
    <t>ASIGNACION DE CEDULA Y/O CLAVE CATASTRAL</t>
  </si>
  <si>
    <t>4143-08</t>
  </si>
  <si>
    <t>DESARROLLO URBANO</t>
  </si>
  <si>
    <t>4143-08-0001</t>
  </si>
  <si>
    <t>4143-08-0002</t>
  </si>
  <si>
    <t>4143-08-0003</t>
  </si>
  <si>
    <t>LOTIFICACION</t>
  </si>
  <si>
    <t>4143-08-0004</t>
  </si>
  <si>
    <t>4143-08-0005</t>
  </si>
  <si>
    <t>RELOTIFICACION</t>
  </si>
  <si>
    <t>4143-08-0006</t>
  </si>
  <si>
    <t>AUTORIZACION DE FRACCIONAMIENTO</t>
  </si>
  <si>
    <t>TRAZO Y LOCALIZACION DE TERRENO</t>
  </si>
  <si>
    <t>4143-09</t>
  </si>
  <si>
    <t>LICENCIAS DE CONSTRUCCION</t>
  </si>
  <si>
    <t>4143-09-0001</t>
  </si>
  <si>
    <t>PERMISOS PARA CONSTRUCCION</t>
  </si>
  <si>
    <t>4143-09-0002</t>
  </si>
  <si>
    <t>PRORROGA PARA TERMINACION DE OBRA</t>
  </si>
  <si>
    <t>4143-09-0003</t>
  </si>
  <si>
    <t>CONSTANCIAS DE COMPATIBILIDAD URBANA</t>
  </si>
  <si>
    <t>4143-09-0004</t>
  </si>
  <si>
    <t>LICENCIA AMBIENTAL</t>
  </si>
  <si>
    <t>4143-09-0005</t>
  </si>
  <si>
    <t>CONSTANCIA DE TERMINACION DE OBRA</t>
  </si>
  <si>
    <t>4143-09-0006</t>
  </si>
  <si>
    <t>PERMISO PARA MOVIMIENTO DE ESCOMBRO</t>
  </si>
  <si>
    <t>4143-09-0007</t>
  </si>
  <si>
    <t>CONSTANCIA DE SEGURIDAD ESTRUCTURAL</t>
  </si>
  <si>
    <t>4143-09-0008</t>
  </si>
  <si>
    <t>CONSTANCIA DE AUTOCONSTRUCCION</t>
  </si>
  <si>
    <t>4143-09-0009</t>
  </si>
  <si>
    <t>PERMISO PARA ROMPER PAVIMENTO</t>
  </si>
  <si>
    <t>4143-10</t>
  </si>
  <si>
    <t>BEBIDAS ALCOHOLICAS SUPERIOR A 10 GRADOS</t>
  </si>
  <si>
    <t>4143-10-0001</t>
  </si>
  <si>
    <t>4143-10-0002</t>
  </si>
  <si>
    <t>4143-10-0003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</si>
  <si>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</si>
  <si>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</si>
  <si>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</si>
  <si>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</si>
  <si>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</si>
  <si>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</si>
  <si>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</si>
  <si>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AMPLIACION ALCOHOLES</t>
  </si>
  <si>
    <t>4143-10-0008</t>
  </si>
  <si>
    <t>VERIFICACION ALCOHOLES</t>
  </si>
  <si>
    <t>4143-11</t>
  </si>
  <si>
    <t>BEBIDAS ALCOHOL ETILICO</t>
  </si>
  <si>
    <t>4143-11-0001</t>
  </si>
  <si>
    <t>4143-11-0002</t>
  </si>
  <si>
    <t>4143-11-0003</t>
  </si>
  <si>
    <t>4143-11-0004</t>
  </si>
  <si>
    <t>4143-11-0005</t>
  </si>
  <si>
    <t>4143-11-0006</t>
  </si>
  <si>
    <t>4143-11-0007</t>
  </si>
  <si>
    <t>4143-11-0008</t>
  </si>
  <si>
    <t>4143-12</t>
  </si>
  <si>
    <t>BEBIDAS ALCOHOLICAS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</si>
  <si>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</si>
  <si>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</si>
  <si>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</si>
  <si>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</si>
  <si>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</si>
  <si>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</si>
  <si>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</si>
  <si>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</si>
  <si>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</si>
  <si>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PADRON MUNICIPAL DE COMERCIO Y SERVICIOS</t>
  </si>
  <si>
    <t>4143-13-0001</t>
  </si>
  <si>
    <t>4143-14</t>
  </si>
  <si>
    <t>4143-14-0001</t>
  </si>
  <si>
    <t>4143-15</t>
  </si>
  <si>
    <t>CENTRO DE CONTROL CANINO</t>
  </si>
  <si>
    <t>4143-15-0001</t>
  </si>
  <si>
    <t>ESTERILIZACIONES</t>
  </si>
  <si>
    <t>DESPARASITACIONES</t>
  </si>
  <si>
    <t>CASTRACIONES</t>
  </si>
  <si>
    <t>CIRUGIAS</t>
  </si>
  <si>
    <t>SACRIFICIO</t>
  </si>
  <si>
    <t>CONSULTA VETERINARIA</t>
  </si>
  <si>
    <t>CAPTURA Y COSTO D ALIMENTO DEL PERRO</t>
  </si>
  <si>
    <t>4143-16</t>
  </si>
  <si>
    <t>4143-16-0001</t>
  </si>
  <si>
    <t>4143-16-0002</t>
  </si>
  <si>
    <t>VENTA DE MEDIDORES</t>
  </si>
  <si>
    <t>RECONEXIONES</t>
  </si>
  <si>
    <t>4143-17</t>
  </si>
  <si>
    <t>OTROS DERECHOS</t>
  </si>
  <si>
    <t>SERVICIOS DE SEGURIDAD</t>
  </si>
  <si>
    <t>AMPLIACION PARA SEGURIDAD</t>
  </si>
  <si>
    <t>PERMISOS PARA FESTEJOS</t>
  </si>
  <si>
    <t>SERVICIOS DE SEGURIDAD PARA FESTEJOS</t>
  </si>
  <si>
    <t>4144</t>
  </si>
  <si>
    <t>ACCESORIOS DE DERECHOS</t>
  </si>
  <si>
    <t>4144-01</t>
  </si>
  <si>
    <t>4149</t>
  </si>
  <si>
    <t>4150</t>
  </si>
  <si>
    <t>4151</t>
  </si>
  <si>
    <t>4151-01</t>
  </si>
  <si>
    <t>ENAJENACION DE BIENES MUEBLES</t>
  </si>
  <si>
    <t>4151-02</t>
  </si>
  <si>
    <t>ENAJENACION DE BIENES IMUEBLES</t>
  </si>
  <si>
    <t>SANITARIOS</t>
  </si>
  <si>
    <t>ESTACIONAMIENTOS</t>
  </si>
  <si>
    <t>ENAJENACIÓN DE BIENES MUEBLES NO SUJETOS A SER INVENTARIADOS</t>
  </si>
  <si>
    <t>4153</t>
  </si>
  <si>
    <t>ACCESORIOS DE PRODUCTOS</t>
  </si>
  <si>
    <t>4153-01</t>
  </si>
  <si>
    <t>4159</t>
  </si>
  <si>
    <t>OTROS PRODUCTOS QUE GENERAN INGRESOS CORRIENTES</t>
  </si>
  <si>
    <t>4159-01</t>
  </si>
  <si>
    <t>4159-02</t>
  </si>
  <si>
    <t>FOTOCOPIADO AL PUBLICO</t>
  </si>
  <si>
    <t>4159-03</t>
  </si>
  <si>
    <t>VENTA O RESARCIMIENTO DE BIENES MOSTRENCOS</t>
  </si>
  <si>
    <t>4159-04</t>
  </si>
  <si>
    <t>CURSOS DE CAPACITACION</t>
  </si>
  <si>
    <t>4159-05</t>
  </si>
  <si>
    <t>PLATICAS PRENUPCIALES</t>
  </si>
  <si>
    <t>4160</t>
  </si>
  <si>
    <t>APROVECHAMIENTOS DE TIPO CORRIENTE</t>
  </si>
  <si>
    <t>4161</t>
  </si>
  <si>
    <t>INCENTIVOS DERIVADOS DE LA COLABORACIÓN FISCAL</t>
  </si>
  <si>
    <t>GASTOS DE COBRANZA</t>
  </si>
  <si>
    <t>4162</t>
  </si>
  <si>
    <t>MULTAS</t>
  </si>
  <si>
    <t>4162-01</t>
  </si>
  <si>
    <t>4162-02</t>
  </si>
  <si>
    <t>4162-03</t>
  </si>
  <si>
    <t>4162-04</t>
  </si>
  <si>
    <t>INFRACCIONES AL BANDO DE POLICÍA Y BUEN GOBIERNO</t>
  </si>
  <si>
    <t>4162-05</t>
  </si>
  <si>
    <t>POR VIOLAR REGLAMENTOS MUNICIPALES</t>
  </si>
  <si>
    <t>MULTAS PROCEDIMIENTOS LEGALES</t>
  </si>
  <si>
    <t>4163</t>
  </si>
  <si>
    <t>INDEMNIZACIONES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</si>
  <si>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</si>
  <si>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</si>
  <si>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</si>
  <si>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</si>
  <si>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</si>
  <si>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</si>
  <si>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</si>
  <si>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4169</t>
  </si>
  <si>
    <t>OTROS APROVECHAMIENTOS</t>
  </si>
  <si>
    <t>4169-01</t>
  </si>
  <si>
    <t>INGRESOS POR FESTIVIDAD</t>
  </si>
  <si>
    <t>4169-02</t>
  </si>
  <si>
    <t>FIERRO DE HERRAR</t>
  </si>
  <si>
    <t>4169-03</t>
  </si>
  <si>
    <t>4169-04</t>
  </si>
  <si>
    <t>4170</t>
  </si>
  <si>
    <t>INGRESOS POR VENTA DE BIENES Y SERVICIOS</t>
  </si>
  <si>
    <t>4173</t>
  </si>
  <si>
    <t>INGRESOS POR VENTA DE BIENES Y SERVICIOS DE ORGANISMOS DESCENTRALIZADOS</t>
  </si>
  <si>
    <t>CONSUMO TASA 0%</t>
  </si>
  <si>
    <t>CONSUMO TASA 16%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</si>
  <si>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</si>
  <si>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</si>
  <si>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</si>
  <si>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</si>
  <si>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</si>
  <si>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</si>
  <si>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4211-01</t>
  </si>
  <si>
    <t>FONDO UNICO</t>
  </si>
  <si>
    <t>4211-02</t>
  </si>
  <si>
    <t>PAR. PROV. DE IMPTO SOBRE TENENCIA Y USO DE VEHICULOS</t>
  </si>
  <si>
    <t>4212</t>
  </si>
  <si>
    <t>APORTACIONES</t>
  </si>
  <si>
    <t>4212-01</t>
  </si>
  <si>
    <t>FONDO DE INFRAESTRUCTURA SOCIAL MUNICIPAL (FIII)</t>
  </si>
  <si>
    <t>4212-02</t>
  </si>
  <si>
    <t>FONDO DE APORTACIONES PARA EL FORTALECIMINETO DE LOS MUNICIPIOS ( F IV)</t>
  </si>
  <si>
    <t>4213</t>
  </si>
  <si>
    <t>CONVENIOS</t>
  </si>
  <si>
    <t>4213-01</t>
  </si>
  <si>
    <t>HABITAT</t>
  </si>
  <si>
    <t>4213-02</t>
  </si>
  <si>
    <t>4213-03</t>
  </si>
  <si>
    <t>4213-04</t>
  </si>
  <si>
    <t>OPCIONES PRODUCTIVAS</t>
  </si>
  <si>
    <t>4213-05</t>
  </si>
  <si>
    <t>4213-06</t>
  </si>
  <si>
    <t>4213-07</t>
  </si>
  <si>
    <t>EMPLEO TEMPORAL</t>
  </si>
  <si>
    <t>4213-08</t>
  </si>
  <si>
    <t>4213-09</t>
  </si>
  <si>
    <t>PESO A PESO</t>
  </si>
  <si>
    <t>4213-10</t>
  </si>
  <si>
    <t>4213-11</t>
  </si>
  <si>
    <t>4213-12</t>
  </si>
  <si>
    <t>4213-13</t>
  </si>
  <si>
    <t>4213-14</t>
  </si>
  <si>
    <t>4220</t>
  </si>
  <si>
    <t>TRANSFERENCIAS, ASIGNACIONES, SUBSIDIOS Y OTRAS AYUDAS</t>
  </si>
  <si>
    <t>4221</t>
  </si>
  <si>
    <t>TRANSFERENCIAS INTERNAS Y ASIGNACIONES AL SECTOR PÚBLICO</t>
  </si>
  <si>
    <t>4221-01</t>
  </si>
  <si>
    <t>4222</t>
  </si>
  <si>
    <t>TRANSFERENCIAS AL RESTO DEL SECTOR PÚBLICO</t>
  </si>
  <si>
    <t>4222-01</t>
  </si>
  <si>
    <t>APOYOS EXTRAORDINARIOS</t>
  </si>
  <si>
    <t>4223</t>
  </si>
  <si>
    <t>SUBSIDIOS Y SUBVENCIONES</t>
  </si>
  <si>
    <t>4223-01</t>
  </si>
  <si>
    <t>4300</t>
  </si>
  <si>
    <t>OTROS INGRESOS Y BENEFICIOS</t>
  </si>
  <si>
    <t>4310</t>
  </si>
  <si>
    <t>INGRESOS FINANCIEROS</t>
  </si>
  <si>
    <t>4311</t>
  </si>
  <si>
    <t>INTERESES GANADOS DE VALORES, CRÉDITOS, BONOS Y OTROS</t>
  </si>
  <si>
    <t>4311-01</t>
  </si>
  <si>
    <t>CAPITALES, VALORES Y SUS RENDIMIENTOS</t>
  </si>
  <si>
    <t>4311-01-0001</t>
  </si>
  <si>
    <t>RENDIMIENTOS POR INTERESES REC. PROPIOS</t>
  </si>
  <si>
    <t>4311-01-0002</t>
  </si>
  <si>
    <t>RENDIMIENTOS POR INTERESES REC. FONDO III</t>
  </si>
  <si>
    <t>4311-01-0003</t>
  </si>
  <si>
    <t>RENDIMIENTOS POR INTERESES REC. FONDO IV</t>
  </si>
  <si>
    <t>4311-01-0004</t>
  </si>
  <si>
    <t>RENDIMIENTOS POR INTERESES REC. OTROS PROG. Y RAMO 20</t>
  </si>
  <si>
    <t>4390</t>
  </si>
  <si>
    <t>OTROS INGRESOS Y BENEFICIOS VARIOS</t>
  </si>
  <si>
    <t>4399</t>
  </si>
  <si>
    <t>4399-01</t>
  </si>
  <si>
    <t>ESTIMULOS FISCALES</t>
  </si>
  <si>
    <t>4399-01-0001</t>
  </si>
  <si>
    <t>ESTIMULO FISCAL ISR</t>
  </si>
  <si>
    <t>01-9999</t>
  </si>
  <si>
    <t>IMPORTE</t>
  </si>
  <si>
    <t>CRI</t>
  </si>
  <si>
    <t>01</t>
  </si>
  <si>
    <t>02</t>
  </si>
  <si>
    <t xml:space="preserve">RUBRO / TIPO </t>
  </si>
  <si>
    <t>RUBRO / TIPO / CLASE / CONCEPTO</t>
  </si>
  <si>
    <t>Plan de Cuentas</t>
  </si>
  <si>
    <t>CUENTAS DE RESULTADOS</t>
  </si>
  <si>
    <t>CONCEPTO</t>
  </si>
  <si>
    <t>NOTAS</t>
  </si>
  <si>
    <t>A</t>
  </si>
  <si>
    <t>R</t>
  </si>
  <si>
    <t>TEATRO</t>
  </si>
  <si>
    <t>4111-02-0002</t>
  </si>
  <si>
    <t>CIRCO</t>
  </si>
  <si>
    <t>PREDIAL URBANO AÑOS ANTERIORES (REZAGO)</t>
  </si>
  <si>
    <t>PREDIAL RUSTICO AÑOS ANTERIORES (REZAGO)</t>
  </si>
  <si>
    <t xml:space="preserve">ACTUALIZACIONES </t>
  </si>
  <si>
    <t>MULTAS FISCALES</t>
  </si>
  <si>
    <t>N/A</t>
  </si>
  <si>
    <t>CONTRIBUCIONES DE MEJORA</t>
  </si>
  <si>
    <t>4141-03-0001</t>
  </si>
  <si>
    <t>USO DE TERRENO A PERPETUIDAD MENORES SIN GAVETA</t>
  </si>
  <si>
    <t>USO DE TERRENO A PERPETUIDAD MENORES CON GAVETA</t>
  </si>
  <si>
    <t>4141-03-0003</t>
  </si>
  <si>
    <t>USO DE TERRENO A PERPETUIDAD ADULTOS SIN GAVETA</t>
  </si>
  <si>
    <t>USO DE TERRENO A PERPETUIDAD ADULTOS CON GAVETA</t>
  </si>
  <si>
    <t>USO DE TERRENO A PERPETUIDAD  COMUNIDAD RURAL</t>
  </si>
  <si>
    <t>4141-04-0001</t>
  </si>
  <si>
    <t>USO DE CORRAL EQUINO</t>
  </si>
  <si>
    <t>4141-04-0005</t>
  </si>
  <si>
    <t>USO DE CORRAL ASNAL</t>
  </si>
  <si>
    <t>4141-04-0006</t>
  </si>
  <si>
    <t xml:space="preserve">USO DE CORRAL AVES </t>
  </si>
  <si>
    <t>4141-05</t>
  </si>
  <si>
    <t>CANALIZACIÓN DE INSTALACIONES EN LA VÍA PÚBLICA</t>
  </si>
  <si>
    <t>4141-05-0001</t>
  </si>
  <si>
    <t>CABLEADO SUBTERRÁNEO</t>
  </si>
  <si>
    <t>CABLEADO AÉREO</t>
  </si>
  <si>
    <t>4141-05-0003</t>
  </si>
  <si>
    <t>CASETAS TELEFÓNICAS</t>
  </si>
  <si>
    <t>4141-05-0004</t>
  </si>
  <si>
    <t>POSTES DE LUZ, TELEFONÍA Y CABLE</t>
  </si>
  <si>
    <t>4141-05-0005</t>
  </si>
  <si>
    <t>SUBESTACIONES, ANTENAS EMISORAS Y TRANSMISORAS DE SERV. DE TELECOMUNICACIONES</t>
  </si>
  <si>
    <t xml:space="preserve">MATANZA EQUINO </t>
  </si>
  <si>
    <t>INSCRIPCIÓN DE ACTAS RELATIVAS AL ESTADO CIVIL DE LAS PERSONAS</t>
  </si>
  <si>
    <t>CELEBRACION DE MATRIMONIO  EDIFICIO</t>
  </si>
  <si>
    <t>CELEBRACION DE MATRIMONIO FUERA DE EDIFICIO</t>
  </si>
  <si>
    <t>CORRECCION DE DATOS POR ERRORES  ACTAS</t>
  </si>
  <si>
    <t>4143-02-0015</t>
  </si>
  <si>
    <t>INHUMACIÓN A PERPETUIDAD MENORES SIN GAVETA</t>
  </si>
  <si>
    <t>INHUMACIÓN A PERPETUIDAD MENORES CON GAVETA</t>
  </si>
  <si>
    <t>INHUMACIÓN A PERPETUIDAD ADULTOS SIN GAVETA</t>
  </si>
  <si>
    <t>INHUMACIÓN A PERPETUIDAD ADULTOS CON GAVETA</t>
  </si>
  <si>
    <t>INHUMACIÓN A PERPETUIDAD  COMUNIDAD RURAL</t>
  </si>
  <si>
    <t>INHUMACIÓN  GAVETA SENCILLA  AREA VERDE</t>
  </si>
  <si>
    <t>INHUMACIÓN  GAVETA VERTICAL MURAL</t>
  </si>
  <si>
    <t>INHUMACIÓN  GAVETA DUPLEX  AREA VERDE</t>
  </si>
  <si>
    <t>INHUMACIÓN  CON GAVETA P PARVULOS AREA VERDE</t>
  </si>
  <si>
    <t>INHUMACIÓN  CON GAVETA TAMAñO EXTRAGRANDE AREA VERDE</t>
  </si>
  <si>
    <t>INHUMACIÓN SOBRE FOSA SIN GAVETA PARA ADULTO</t>
  </si>
  <si>
    <t>INHUMACIÓN SOBRE FOSA CON GAVETA PARA ADULTO</t>
  </si>
  <si>
    <t>INHUMACIÓN  FOSA  TIERRA</t>
  </si>
  <si>
    <t>DEPOSITO DE CENIZAS  GAVETA</t>
  </si>
  <si>
    <t>DEPOSITO DE CENIZAS SIN GAVETA</t>
  </si>
  <si>
    <t>EXHUMACIÓN</t>
  </si>
  <si>
    <t>CONSTRUCCION DE GAVETA</t>
  </si>
  <si>
    <t>CONSTRUCCION MONUMENTO LADRILLO O CONCRETO</t>
  </si>
  <si>
    <t xml:space="preserve">IDENTIFICACIÓN DE PERSONAS </t>
  </si>
  <si>
    <t xml:space="preserve">COPIAS CERTIFICADAS DE ACTAS DE CABILDO </t>
  </si>
  <si>
    <t xml:space="preserve"> </t>
  </si>
  <si>
    <t>CONSTANCIA DE CARÁCTER ADMINISTRATIVO</t>
  </si>
  <si>
    <t>CONSTANCIA DE DOCUMENTOS DE ARCHIVOS MUNICIPALES</t>
  </si>
  <si>
    <t>CERTIFICACIÓN DE NO ADEUDO AL MUNICIPIO</t>
  </si>
  <si>
    <t>4143-04-0007</t>
  </si>
  <si>
    <t xml:space="preserve">CERTIFICACIÓN  EXPEDIDA POR PROTECCIÓN CIVIL </t>
  </si>
  <si>
    <t>4143-04-0008</t>
  </si>
  <si>
    <t xml:space="preserve">CERTIFICACIÓN  EXPEDIDA POR ECOLOGÍA Y MEDIO AMBIENTE </t>
  </si>
  <si>
    <t>4143-04-0009</t>
  </si>
  <si>
    <t xml:space="preserve">REPRODUCCIÓN DE INFORMACIÓN PÚBLICA </t>
  </si>
  <si>
    <t>4143-04-0010</t>
  </si>
  <si>
    <t>4143-04-0011</t>
  </si>
  <si>
    <t>SERVICIO DE LIMPIA, RECOLECCIÓN, TRASLADO, TRATAMIENTO  Y DISPOSICIÓN FINAL  DE RESIDUOS SÓLIDOS</t>
  </si>
  <si>
    <t>SERVICIO DE LIMPIA  EVENTOS SOCIALES Y CULTURALES</t>
  </si>
  <si>
    <t>4143-05-0005</t>
  </si>
  <si>
    <t>USO DE RELLENO SANITARIO</t>
  </si>
  <si>
    <t>SERVICIO PUBLICO DE ALUMBRADO (DAP)</t>
  </si>
  <si>
    <t>LEVANTAMIENTO O DESLINDE TOPOGRÁFICO</t>
  </si>
  <si>
    <t>ELABORACION DE PLANOS</t>
  </si>
  <si>
    <t xml:space="preserve">AUTORIZACION DE DIVISIONES Y FUSIONES DE PREDIOS </t>
  </si>
  <si>
    <t>4143-07-0005</t>
  </si>
  <si>
    <t xml:space="preserve">AUTORIZACION DE ALINEAMIENTOS </t>
  </si>
  <si>
    <t>4143-07-0006</t>
  </si>
  <si>
    <t>4143-07-0007</t>
  </si>
  <si>
    <t>4143-07-0008</t>
  </si>
  <si>
    <t xml:space="preserve">EXPEDICIÓN DE NÚMERO OFICIAL </t>
  </si>
  <si>
    <t>FUSIONES, SUBDIVISIONES Y DESMEMBRACION</t>
  </si>
  <si>
    <t>REGISTRO DE PROP.  CONDOMINIO</t>
  </si>
  <si>
    <t>INICIACION - EXPEDICIÓN DE LICENCIA</t>
  </si>
  <si>
    <t>AÑO POSTERIOR - RENOVACIÓN</t>
  </si>
  <si>
    <t>TRANSFERENCIA DE LICENCIA</t>
  </si>
  <si>
    <t>INSCRIPCIÓN PADRON MUNICIPAL DE COMERCIO Y SERVICIOS</t>
  </si>
  <si>
    <t>4143-13-0002</t>
  </si>
  <si>
    <t>RENOVACIÓN PADRON MUNICIPAL DE COMERCIO Y SERVICIOS</t>
  </si>
  <si>
    <t>PADRON DE PROVEEDORES Y CONTRATISTAS</t>
  </si>
  <si>
    <t>INSCIPCIÓN  DE PROVEEDORES Y CONTRATISTAS</t>
  </si>
  <si>
    <t>4143-14-0002</t>
  </si>
  <si>
    <t>RENOVACIÓN  DE PROVEEDORES Y CONTRATISTAS</t>
  </si>
  <si>
    <t xml:space="preserve">PROTECCIÓN CIVIL </t>
  </si>
  <si>
    <t xml:space="preserve">VISITAS DE INSPECCIÓN Y VERIFICACIÓN </t>
  </si>
  <si>
    <t>ECOLOGÍA Y MEDIO AMBIENTE</t>
  </si>
  <si>
    <t>LICENCIAS DE IMPACTO AMBIENTAL</t>
  </si>
  <si>
    <t>ANUNCIOS  BARDAS Y FACHADAS</t>
  </si>
  <si>
    <t>ANUNCIOS  TRANSPORTES</t>
  </si>
  <si>
    <t>ANUNCIOS  PANTALLA ELECTRONICA</t>
  </si>
  <si>
    <t>4144-02</t>
  </si>
  <si>
    <t>4144-03</t>
  </si>
  <si>
    <t>4149-01</t>
  </si>
  <si>
    <t>4149-02</t>
  </si>
  <si>
    <t xml:space="preserve">PERMISOS PARA CIERRE DE CALLE </t>
  </si>
  <si>
    <t>4149-03</t>
  </si>
  <si>
    <t>4149-04</t>
  </si>
  <si>
    <t>SEÑAL DE SANGRE</t>
  </si>
  <si>
    <t>PRODUCTOS DERIVADOS DEL USO Y APROVECHAMIENTO DE BIENES NO SUJETOS A RÉGIM DE DOMINIO PÚBLICO</t>
  </si>
  <si>
    <t xml:space="preserve">ENAJENACIÓN </t>
  </si>
  <si>
    <t>4151-01-0001</t>
  </si>
  <si>
    <t>4151-01-0002</t>
  </si>
  <si>
    <t xml:space="preserve">ARRENDAMIENTO </t>
  </si>
  <si>
    <t>4151-02-0001</t>
  </si>
  <si>
    <t>ARRENDAMIENTO DE BIENES MUEBLES</t>
  </si>
  <si>
    <t>4151-02-0002</t>
  </si>
  <si>
    <t>ARRENDAMIENTO DE BIENES IMUEBLES</t>
  </si>
  <si>
    <t>USO DE BIENES</t>
  </si>
  <si>
    <t>4152-01</t>
  </si>
  <si>
    <t>INTERESES CONVENCIONALES</t>
  </si>
  <si>
    <t>PENAS CONVENCIONALES</t>
  </si>
  <si>
    <t xml:space="preserve">GASTOS Y COSTAS DEL JUICIO </t>
  </si>
  <si>
    <t>VENTA  DE RESIDUOS SOLIDOS</t>
  </si>
  <si>
    <t>VENTA DE ANIMALES DE CENTRO DE CONTROL CANINO (PRACTICAS ACADEMICAS)</t>
  </si>
  <si>
    <t>4159-06</t>
  </si>
  <si>
    <t>4159-07</t>
  </si>
  <si>
    <t>DONATIVOS</t>
  </si>
  <si>
    <t>MULTAS ADMINISTRATIVAS DERIVADAS DE IMPUESTOS</t>
  </si>
  <si>
    <t>MULTAS ADMINISTRATIVASDERIVADAS DE DERECHOS</t>
  </si>
  <si>
    <t>4167-01</t>
  </si>
  <si>
    <t>APORTACIÓN DE BENEFICIARIOS PARA OBRAS PMO</t>
  </si>
  <si>
    <t>4167-02</t>
  </si>
  <si>
    <t>4167-03</t>
  </si>
  <si>
    <t>IMSS por incapacidades; de Funcionarios por observaciones derivadas de auditorias; por seguros de bienes</t>
  </si>
  <si>
    <t>ADMINISTRACIÓN DE MEDICAMENTOS</t>
  </si>
  <si>
    <t>4169-06</t>
  </si>
  <si>
    <t>SEGURIDAD PÚBLICA</t>
  </si>
  <si>
    <t>4169-06-0001</t>
  </si>
  <si>
    <t>4169-06-0002</t>
  </si>
  <si>
    <t>4169-06-0003</t>
  </si>
  <si>
    <t>4171</t>
  </si>
  <si>
    <t>INGRESOS POR VENTA DE MERCANCÍAS</t>
  </si>
  <si>
    <t>INGRESOS POR VENTA DE BIENES Y SERVICIOS PRODUCIDOS EN ESTABLECIMIENTOS DEL GOBIERNO</t>
  </si>
  <si>
    <t xml:space="preserve">CUOTAS DE RECUPERACIÓN - SERVICIOS/CURSOS </t>
  </si>
  <si>
    <t>CURSOS DE ACTIVIDADES RECREATIVAS</t>
  </si>
  <si>
    <t>DESPENSAS</t>
  </si>
  <si>
    <t>CANASTAS</t>
  </si>
  <si>
    <t>DESAYUNOS</t>
  </si>
  <si>
    <t>RELACIONES EXTERIORES</t>
  </si>
  <si>
    <t>de los Departamentos de Agua Potable - No desentralizados</t>
  </si>
  <si>
    <t>SUMINISTRO DE AGUA  PIPA</t>
  </si>
  <si>
    <t>RESCATE DE ESPACIOS PÚBLICOS</t>
  </si>
  <si>
    <t>COINVERSIÓN SOCIAL</t>
  </si>
  <si>
    <t>ZONAS PRIORITARIAS</t>
  </si>
  <si>
    <t>4213-15</t>
  </si>
  <si>
    <t xml:space="preserve">INFRAESTRUCTURA DEPORTIVA - CONADE </t>
  </si>
  <si>
    <t>4213-16</t>
  </si>
  <si>
    <t>4213-17</t>
  </si>
  <si>
    <t>4213-18</t>
  </si>
  <si>
    <t>4213-19</t>
  </si>
  <si>
    <t>4213-20</t>
  </si>
  <si>
    <t>4213-21</t>
  </si>
  <si>
    <t>CONVENIOS DE DESARROLLO SOCIAL</t>
  </si>
  <si>
    <t>4213-22</t>
  </si>
  <si>
    <t>4213-23</t>
  </si>
  <si>
    <t>4213-24</t>
  </si>
  <si>
    <t>4213-25</t>
  </si>
  <si>
    <t>4213-26</t>
  </si>
  <si>
    <t>TRANSFERENCIA POR SUBSIDIO MUNICIPAL</t>
  </si>
  <si>
    <t>01-9999-1</t>
  </si>
  <si>
    <t>BANCA DE DESARROLLO</t>
  </si>
  <si>
    <t>01-9999-1-1</t>
  </si>
  <si>
    <t>BANOBRAS</t>
  </si>
  <si>
    <t>01-9999-1-2</t>
  </si>
  <si>
    <t>01-9999-1-3</t>
  </si>
  <si>
    <t>01-9999-2</t>
  </si>
  <si>
    <t xml:space="preserve">BANCA COMERCIAL </t>
  </si>
  <si>
    <t>01-9999-2-1</t>
  </si>
  <si>
    <t xml:space="preserve">BANORTE </t>
  </si>
  <si>
    <t>01-9999-2-2</t>
  </si>
  <si>
    <t xml:space="preserve">INTERACCIONES </t>
  </si>
  <si>
    <t>&gt; SÓLO SI SON BIENES NO INVENTARIADOS ****ESTABA EN LA 4151****</t>
  </si>
  <si>
    <t>4152-01-0001</t>
  </si>
  <si>
    <t>4152-01-0002</t>
  </si>
  <si>
    <t>anteriormente considerados en 4161</t>
  </si>
  <si>
    <t>4117-03</t>
  </si>
  <si>
    <t>4141-03</t>
  </si>
  <si>
    <t>4141-03-0002</t>
  </si>
  <si>
    <t>4141-03-0004</t>
  </si>
  <si>
    <t>4141-03-0005</t>
  </si>
  <si>
    <t>4141-04</t>
  </si>
  <si>
    <t>4141-04-0002</t>
  </si>
  <si>
    <t>4141-04-0003</t>
  </si>
  <si>
    <t>4141-04-0004</t>
  </si>
  <si>
    <t>4141-05-0002</t>
  </si>
  <si>
    <t>4153-02</t>
  </si>
  <si>
    <t>4153-03</t>
  </si>
  <si>
    <t>4213-27</t>
  </si>
  <si>
    <t>4213-28</t>
  </si>
  <si>
    <t>BANSEFI</t>
  </si>
  <si>
    <t>NAFIN</t>
  </si>
  <si>
    <t xml:space="preserve"> SÓLO APLICA PARA SMAP </t>
  </si>
  <si>
    <t>CLAVE</t>
  </si>
  <si>
    <t xml:space="preserve">1. ESTE TOTAL SE DEBERÁ COTEJAR CON EL TOTAL DEL INGRESO PRESUPUESTADO </t>
  </si>
  <si>
    <t xml:space="preserve">2. CON LOS TOTALES POR CADA FUENTE DE FINANCIAMIENTO, DEBERÁ PRESUPUESTAR LA APLICACIÓN DEL GASTO EN SU PRESUPUESTO DE EGRESOS </t>
  </si>
  <si>
    <t>VENTA DE BIENES Y SERVICIOS DEL SISTEMA DE AGUA POTABLE</t>
  </si>
  <si>
    <t>TOTAL FUENTE DE FINANCIAMIENTO / INGRESO</t>
  </si>
  <si>
    <t xml:space="preserve">NOTA: DEBE PRESENTARSE DEBIDAMENTE SIGNADO Y SELLADO </t>
  </si>
  <si>
    <r>
      <t xml:space="preserve">ESTAS CUENTAS SON DE INGRESO FINANCIERAS  
</t>
    </r>
    <r>
      <rPr>
        <b/>
        <u val="double"/>
        <sz val="12"/>
        <color rgb="FF002060"/>
        <rFont val="Calibri"/>
        <family val="2"/>
        <scheme val="minor"/>
      </rPr>
      <t>NO</t>
    </r>
    <r>
      <rPr>
        <sz val="12"/>
        <color rgb="FF002060"/>
        <rFont val="Calibri"/>
        <family val="2"/>
        <scheme val="minor"/>
      </rPr>
      <t xml:space="preserve"> PRESUPUESTALES</t>
    </r>
  </si>
  <si>
    <t>4151-03</t>
  </si>
  <si>
    <t>ALBERCA OLIMPICA</t>
  </si>
  <si>
    <t>CUOTAS DE INCRIPCION ALBERCA</t>
  </si>
  <si>
    <t>CREDENCIAL Y REPOSICION ALBERCA</t>
  </si>
  <si>
    <t>COSTO ANUAL MENSUALIDADES</t>
  </si>
  <si>
    <t>SEGURO E VIDA USUARIOS ALBERCA</t>
  </si>
  <si>
    <t>CAMBIO DE HORARIO DE ALBERCA</t>
  </si>
  <si>
    <t>ARRENDAMIENTO DE ALBERCA OLIMPICA</t>
  </si>
  <si>
    <t>4151-03-0001</t>
  </si>
  <si>
    <t>4151-03-0002</t>
  </si>
  <si>
    <t>4151-03-0003</t>
  </si>
  <si>
    <t>4151-03-0004</t>
  </si>
  <si>
    <t>4151-03-0005</t>
  </si>
  <si>
    <t>4151-03-0006</t>
  </si>
  <si>
    <t>RECAUDACIÓN MUNICIPIO</t>
  </si>
  <si>
    <t>SERVICIO DE TRASLADO DE PERSONAS</t>
  </si>
  <si>
    <t>VENTA DE MATERIALES PETREOS</t>
  </si>
  <si>
    <t xml:space="preserve">CONVENIOS SALUD </t>
  </si>
  <si>
    <t>4213-29</t>
  </si>
  <si>
    <t>4213-30</t>
  </si>
  <si>
    <t>NOTAS: 
1. DEBE PRESENTARSE DEBIDAMENTE SIGNADO Y SELLADO 
2. ESTE FORMATO ES EL QUE DEBE IR EN EL ARTÍCULO 2° DE LA LEY DE INGRESOS (PUEDE COPIAR Y PEGAR)</t>
  </si>
  <si>
    <t>LEGISLATURA</t>
  </si>
  <si>
    <t xml:space="preserve">AUDITORÍA </t>
  </si>
  <si>
    <t>FORMATO</t>
  </si>
  <si>
    <t xml:space="preserve">LE SERVIRÁ PARA: </t>
  </si>
  <si>
    <r>
      <t xml:space="preserve">Este formato es el que </t>
    </r>
    <r>
      <rPr>
        <b/>
        <sz val="11"/>
        <color theme="1"/>
        <rFont val="Calibri"/>
        <family val="2"/>
        <scheme val="minor"/>
      </rPr>
      <t xml:space="preserve">debe ir en el artículo 2° de la Ley de Ingresos </t>
    </r>
    <r>
      <rPr>
        <u/>
        <sz val="11"/>
        <color theme="1"/>
        <rFont val="Calibri"/>
        <family val="2"/>
        <scheme val="minor"/>
      </rPr>
      <t>(puede copiar y pegar)</t>
    </r>
  </si>
  <si>
    <t>4213-31</t>
  </si>
  <si>
    <t>CONTINGENCIAS ECONÓMICAS</t>
  </si>
  <si>
    <t>4143-04-0012</t>
  </si>
  <si>
    <t>CERTIFICACION INTERESTATAL</t>
  </si>
  <si>
    <t>4159-08</t>
  </si>
  <si>
    <t>IMPRESIÓN DE CURP</t>
  </si>
  <si>
    <t>4141-03-0006</t>
  </si>
  <si>
    <t>4141-03-0007</t>
  </si>
  <si>
    <t>REFRENDO DE USO DE TERRENO</t>
  </si>
  <si>
    <t>TRASLADO DE DERECHOS DE TERRENO</t>
  </si>
  <si>
    <t>LEGALIZACION DE FIRMAS POR JUEZ COMUNITARIO</t>
  </si>
  <si>
    <t>LEGALIZACION DE FIRMAS EN PLANO CATASTRAL</t>
  </si>
  <si>
    <t>4143-04-0013</t>
  </si>
  <si>
    <t>RENOVACIÓN DE FIERRO DE HERRAR</t>
  </si>
  <si>
    <t>MODIFICACIÓN DE FIERRO DE HERRAR</t>
  </si>
  <si>
    <t>4149-05</t>
  </si>
  <si>
    <t>4149-06</t>
  </si>
  <si>
    <t xml:space="preserve">SERVICIOS QUE BRINDA LA UBR - UNIDAD BÁSICA DE REHABILITACIÓN </t>
  </si>
  <si>
    <t>PROPAGANDA EN CASETAS TELEFÓNICAS</t>
  </si>
  <si>
    <t>4167-04</t>
  </si>
  <si>
    <t xml:space="preserve">CUOTAS DE RECUPERACIÓN – PROGRAMAS  DIF ESTATAL </t>
  </si>
  <si>
    <t>CUOTAS DE RECUPERACIÓN – PROGRAMA LICONSA</t>
  </si>
  <si>
    <t>SAMA - LUMINARIAS ECOLÓGICAS</t>
  </si>
  <si>
    <t>4213-32</t>
  </si>
  <si>
    <t>4213-33</t>
  </si>
  <si>
    <t>4213-34</t>
  </si>
  <si>
    <t xml:space="preserve">INSPECCIÓN DE PRODUCTOS CÁRNICOS </t>
  </si>
  <si>
    <t>4143-01-0017</t>
  </si>
  <si>
    <t>CERTIFICACIÓN EN FORMAS IMPRESAS P/ TRAMITES ADMVOS</t>
  </si>
  <si>
    <t>FORMATO DE SOLICITID DE LICENCIA DE ALCOHOLES</t>
  </si>
  <si>
    <t>4159-09</t>
  </si>
  <si>
    <t>4213-35</t>
  </si>
  <si>
    <t>SINFRA - VIVIENDA</t>
  </si>
  <si>
    <t>SINFRA - CAMINOS</t>
  </si>
  <si>
    <t xml:space="preserve">ISAI - Impuesto Sobre Adq. Inmuebles  </t>
  </si>
  <si>
    <t xml:space="preserve">2% del valor catastral, valor de venta, el valor declarado por las partes &gt; el que sea más alto 
&gt; debería de ser &gt;  avalúo determinado por perito valuador autorizado por (son colegiados y debe haber registro)
</t>
  </si>
  <si>
    <t>Fosas - Uso del Terreno</t>
  </si>
  <si>
    <t>Por la canalización de instalaciones subterráneas, de casetas telefónicas y postes de telefonía y servicios de cable</t>
  </si>
  <si>
    <t>Es un servicio por pesaje</t>
  </si>
  <si>
    <t xml:space="preserve">Inhumaciones &gt; otorgamiento de fosa - servicio para enterrar </t>
  </si>
  <si>
    <t>Son las Formas Valoradas &gt; Son Derechos &gt; se tenían en Productos</t>
  </si>
  <si>
    <t>Certificaciones, Copias Certificadas, Legalizaciones
&gt;&gt;&gt; Para Ley de Ingresos, se pudiera clasificar por tipo de servicios, ejm: catastro, bienes inmuebles, desarrollo urbano, etc</t>
  </si>
  <si>
    <t>Correspondientes a: cartas de recomendación, residencia, doc. De extranjería, dependencia económica, etc</t>
  </si>
  <si>
    <t>Correspondientes a: archivos fiscales, predial, catastro y derivados de servicios: bienes inmuebles y desarrollo urbano</t>
  </si>
  <si>
    <t xml:space="preserve">Acceso a la información </t>
  </si>
  <si>
    <t xml:space="preserve">115 CPEUM - como se tiene construido hasta 2014 es inconstitucional porque se aplica un 8% sobre el consumo de energía eléctrica y no es proporcional ni equitativo (principio de proporcionalidad) </t>
  </si>
  <si>
    <t>Es Serv. Público &gt; aprovechamiento por que es funcion publica</t>
  </si>
  <si>
    <t>No es Serv. Público &gt; pero, si hay legislación que le dan el derecho al municipio &gt; Licencias de impacto ambiental &gt; DEBE ESTAR EN ALGÚN ORDENAMIENTO MUNICIPAL</t>
  </si>
  <si>
    <t>PERIFONEO</t>
  </si>
  <si>
    <t>&gt;&gt; Incluye las derivadas de  Agua Potable</t>
  </si>
  <si>
    <t>&gt; La  Bufa, zonas de tolerancia</t>
  </si>
  <si>
    <t>&gt; Sólo si son bienes no inventariados</t>
  </si>
  <si>
    <t>&gt; El municipio no tiene ingresos por este concepto</t>
  </si>
  <si>
    <t>&gt; Multas Administrativas – No Fiscales</t>
  </si>
  <si>
    <t>Importe de los ingresos por sanciones no fiscales de carácter monetario</t>
  </si>
  <si>
    <t>Acceso de menores  lugares no permitidos, falta de tarjeta de sanidad, prop. de animales que transitan s/vigilancia, etc.</t>
  </si>
  <si>
    <t>Convenios con mineras  / empresas para obras</t>
  </si>
  <si>
    <t>Por daños en bienes muebles e inmuebles (no asegurados)</t>
  </si>
  <si>
    <t xml:space="preserve">GASTOS DE  COBRANZA - IMPUESTOS </t>
  </si>
  <si>
    <t xml:space="preserve">GASTOS DE COBRANZA - DERECHOS </t>
  </si>
  <si>
    <t>anteriormente considerados en 4161 (erróneamente)</t>
  </si>
  <si>
    <t>Aprovechamiento por que es funcion publica</t>
  </si>
  <si>
    <t xml:space="preserve">MARIANA TRINITARIA </t>
  </si>
  <si>
    <t>4213-36</t>
  </si>
  <si>
    <t>SERVICIO DE AGUA POTABLE</t>
  </si>
  <si>
    <t xml:space="preserve">CONTRATOS </t>
  </si>
  <si>
    <t>MEDIDORES</t>
  </si>
  <si>
    <t>VÁLVULAS</t>
  </si>
  <si>
    <t>MATERIAL DE INSTALACIÓN</t>
  </si>
  <si>
    <t>DERECHO DE INCORPORACIÓN A RED DE AGUA POTABLE</t>
  </si>
  <si>
    <t>DERECHO DE INCORPORACIÓN DE FRACCIONAMIENTOS A RED DE AGUA POTABLE</t>
  </si>
  <si>
    <t>CAMBIO DE NOMBRE DE CONTRATO</t>
  </si>
  <si>
    <t>BAJA TEMPORAL</t>
  </si>
  <si>
    <t>SERVICIO DE DRENAJE Y ALCANTARILLADO</t>
  </si>
  <si>
    <t>CUOTA POR DESCARGA</t>
  </si>
  <si>
    <t>DESASOLVE</t>
  </si>
  <si>
    <t>SANEAMIENTO</t>
  </si>
  <si>
    <t>CUOTA POR SANEAMIENTO</t>
  </si>
  <si>
    <t xml:space="preserve">OTROS </t>
  </si>
  <si>
    <t>FACTIBILIDAD DE SERVICIOS</t>
  </si>
  <si>
    <t>AGUA TRATADA</t>
  </si>
  <si>
    <t>EXTRACCIÓN</t>
  </si>
  <si>
    <t>CUOTA PARA MANTENIMIENTO DE RED</t>
  </si>
  <si>
    <t>CONSTANCIAS</t>
  </si>
  <si>
    <t>REPOSICIÓN DE RECIBO</t>
  </si>
  <si>
    <t>MULTAS ADMINISTRATIVAS</t>
  </si>
  <si>
    <t>GARRAFON</t>
  </si>
  <si>
    <t>AGUA EMBOTELLADA</t>
  </si>
  <si>
    <t>HIELO</t>
  </si>
  <si>
    <t>4143-17-01</t>
  </si>
  <si>
    <t>4143-17-01-01</t>
  </si>
  <si>
    <t>4143-17-01-02</t>
  </si>
  <si>
    <t>4143-17-01-03</t>
  </si>
  <si>
    <t>4143-17-01-04</t>
  </si>
  <si>
    <t>4143-17-01-05</t>
  </si>
  <si>
    <t>4143-17-01-06</t>
  </si>
  <si>
    <t>4143-17-01-07</t>
  </si>
  <si>
    <t>4143-17-01-08</t>
  </si>
  <si>
    <t>4143-17-01-09</t>
  </si>
  <si>
    <t>4143-17-01-10</t>
  </si>
  <si>
    <t>4143-17-01-11</t>
  </si>
  <si>
    <t>4143-17-02</t>
  </si>
  <si>
    <t>4143-17-03</t>
  </si>
  <si>
    <t>4143-17-03-01</t>
  </si>
  <si>
    <t>4143-17-02-01</t>
  </si>
  <si>
    <t>4143-17-02-02</t>
  </si>
  <si>
    <t>4143-17-02-03</t>
  </si>
  <si>
    <t>4143-17-04</t>
  </si>
  <si>
    <t>4143-17-04-01</t>
  </si>
  <si>
    <t>4143-17-04-02</t>
  </si>
  <si>
    <t>4143-17-04-03</t>
  </si>
  <si>
    <t>4143-17-04-04</t>
  </si>
  <si>
    <t>4143-17-04-05</t>
  </si>
  <si>
    <t>4143-17-04-06</t>
  </si>
  <si>
    <t>4143-17-04-08</t>
  </si>
  <si>
    <t>4143-17-04-10</t>
  </si>
  <si>
    <t>4399-02</t>
  </si>
  <si>
    <t>DONACIONES EN ESPECIE</t>
  </si>
  <si>
    <t>4169-05-001</t>
  </si>
  <si>
    <t>4169-05-002</t>
  </si>
  <si>
    <t>4169-06-0004</t>
  </si>
  <si>
    <t>4169-06-0005</t>
  </si>
  <si>
    <t>4169-06-0006</t>
  </si>
  <si>
    <t>4169-06-0007</t>
  </si>
  <si>
    <t>4169-06-0008</t>
  </si>
  <si>
    <t>4169-07</t>
  </si>
  <si>
    <t>4169-07-0001</t>
  </si>
  <si>
    <t>4169-07-0002</t>
  </si>
  <si>
    <t>4169-07-0003</t>
  </si>
  <si>
    <t>4169-05</t>
  </si>
  <si>
    <t>4149-07</t>
  </si>
  <si>
    <t xml:space="preserve">&gt;&gt; Son Derechos Licencias y Permisos &gt; debidamente fundamentados y establecidos  Ley de Ingresos &gt; hasta 2014 se tenía en Otros Imptos. y hasta 2015 en Derechos por Servicios.
&gt;&gt; Se contemplará en Ley de Ingresos los elementos del tributo, y deberá reglarse (reglamento) 
&gt;&gt; Para Ley de Hacienda Municipal &gt; se va a considerar su reforma posterior
</t>
  </si>
  <si>
    <t>.</t>
  </si>
  <si>
    <t>4211-03</t>
  </si>
  <si>
    <t xml:space="preserve">FONDO DEL IMPUESTO SOBRE LA RENTA </t>
  </si>
  <si>
    <t xml:space="preserve">FONDO MINERO </t>
  </si>
  <si>
    <t xml:space="preserve">&gt;&gt;&gt; Se RECOMIENDA presupuestar por lo menos  a 1.00 </t>
  </si>
  <si>
    <t>4399-02-0001</t>
  </si>
  <si>
    <t>XXXX</t>
  </si>
  <si>
    <t>4399-03-0001</t>
  </si>
  <si>
    <t>4399-03</t>
  </si>
  <si>
    <t>ENAJENACIÓN DE BIENES PRIOPIEDAD DEL MUNICIPIO - INVENTARIADOS</t>
  </si>
  <si>
    <t>4399-03-0002</t>
  </si>
  <si>
    <t>UTILIDAD POR VENTA DE BIENES MUEBLES</t>
  </si>
  <si>
    <t>UTILIDAD POR VENTA DE BIENES INMUEBLES</t>
  </si>
  <si>
    <t>4213-37</t>
  </si>
  <si>
    <t>CUOTA PARA PAGO DE DERECHOS DE EXTRACCIÓN</t>
  </si>
  <si>
    <t>4149-07-0001</t>
  </si>
  <si>
    <t>4149-07-0002</t>
  </si>
  <si>
    <t>4149-07-0003</t>
  </si>
  <si>
    <t>4149-07-0004</t>
  </si>
  <si>
    <t>4149-07-0005</t>
  </si>
  <si>
    <t>4149-07-0006</t>
  </si>
  <si>
    <t>4149-07-0007</t>
  </si>
  <si>
    <t>4149-07-0008</t>
  </si>
  <si>
    <t>4149-07-0009</t>
  </si>
  <si>
    <t>4149-07-0010</t>
  </si>
  <si>
    <t>4149-07-0011</t>
  </si>
  <si>
    <t>4149-07-0012</t>
  </si>
  <si>
    <t>4149-07-0013</t>
  </si>
  <si>
    <t>4169-08</t>
  </si>
  <si>
    <t>4169-08-0001</t>
  </si>
  <si>
    <t xml:space="preserve">SERVICIOS MÉDICOS </t>
  </si>
  <si>
    <t>servicio de poda de árbol</t>
  </si>
  <si>
    <t>4143-02-0016</t>
  </si>
  <si>
    <t>EXPEDICION DE ACTAS INTERESTATALES</t>
  </si>
  <si>
    <t>73-01</t>
  </si>
  <si>
    <t>4172-1-01</t>
  </si>
  <si>
    <t>DIF MUNICIPAL - VENTA DE BIENES</t>
  </si>
  <si>
    <t>4172-1-01-01</t>
  </si>
  <si>
    <t>4172-1-01-01-01</t>
  </si>
  <si>
    <t>4172-1-01-01-02</t>
  </si>
  <si>
    <t>4172-1-01-01-03</t>
  </si>
  <si>
    <t>4172-1-01-02</t>
  </si>
  <si>
    <t>4172-1-01-02-01</t>
  </si>
  <si>
    <t>4172-1-01-02-02</t>
  </si>
  <si>
    <t>4172-1-01-02-03</t>
  </si>
  <si>
    <t>4172-1-01-03</t>
  </si>
  <si>
    <t>CUOTAS DE RECUPERACIÓN – COCINA POPULAR</t>
  </si>
  <si>
    <t>4172-1-01-03-01</t>
  </si>
  <si>
    <t>ALIMENTOS</t>
  </si>
  <si>
    <t>4172-1-02</t>
  </si>
  <si>
    <t>VENTA DE BIENES DEL MUNICIPIO</t>
  </si>
  <si>
    <t>4172-1-02-01</t>
  </si>
  <si>
    <t>4172-1-02-02</t>
  </si>
  <si>
    <t xml:space="preserve">PLANTA PURIFICADORA - AGUA </t>
  </si>
  <si>
    <t>4172-1-02-03</t>
  </si>
  <si>
    <t>73-02</t>
  </si>
  <si>
    <t>4172-2-01</t>
  </si>
  <si>
    <t>DIF MUNICIPAL - SERVICIOS</t>
  </si>
  <si>
    <t>4172-2-01-01</t>
  </si>
  <si>
    <t>4172-2-01-01-01</t>
  </si>
  <si>
    <t>4172-2-01-01-02</t>
  </si>
  <si>
    <t>4172-2-01-01-03</t>
  </si>
  <si>
    <t>4172-2-01-01-05</t>
  </si>
  <si>
    <t>4172-2-01-01-06</t>
  </si>
  <si>
    <t>4172-2-02</t>
  </si>
  <si>
    <t>VENTA DE SERVICIOS DEL MUNICIPIO</t>
  </si>
  <si>
    <t>4172-2-02-01</t>
  </si>
  <si>
    <t>4172-2-02-02</t>
  </si>
  <si>
    <t>4172-2-02-03</t>
  </si>
  <si>
    <t>4172-2-02-04</t>
  </si>
  <si>
    <t>4172-2-02-05</t>
  </si>
  <si>
    <t>4172-2-02-06</t>
  </si>
  <si>
    <t>4172-2-02-07</t>
  </si>
  <si>
    <t>4172-2-03</t>
  </si>
  <si>
    <t>CASA DE CULTURA - SERVICIOS/CURSOS</t>
  </si>
  <si>
    <t>4172-2-03-01</t>
  </si>
  <si>
    <t>4172-2-03-02</t>
  </si>
  <si>
    <t>71-01</t>
  </si>
  <si>
    <t>4173-1-01</t>
  </si>
  <si>
    <t>AGUA POTABLE - VENTA DE BIENES</t>
  </si>
  <si>
    <t>4173-1-01-01</t>
  </si>
  <si>
    <t>4173-1-01-02</t>
  </si>
  <si>
    <t>4173-1-01-03</t>
  </si>
  <si>
    <t>4173-1-02</t>
  </si>
  <si>
    <t>DRENAJE Y ALCANTARILLADO - VENTA DE BIENES</t>
  </si>
  <si>
    <t>4173-1-02-01</t>
  </si>
  <si>
    <t>4173-1-03</t>
  </si>
  <si>
    <t>PLANTA PURIFICADORA - VENTA DE BIENES</t>
  </si>
  <si>
    <t>4173-1-03-01</t>
  </si>
  <si>
    <t>4173-1-03-02</t>
  </si>
  <si>
    <t>71-02</t>
  </si>
  <si>
    <t>4173-2-01</t>
  </si>
  <si>
    <t>AGUA POTABLE - SERVICIOS</t>
  </si>
  <si>
    <t>4173-2-01-01</t>
  </si>
  <si>
    <t>4173-2-01-02</t>
  </si>
  <si>
    <t>4173-2-01-03</t>
  </si>
  <si>
    <t>4173-2-01-04</t>
  </si>
  <si>
    <t>4173-2-01-05</t>
  </si>
  <si>
    <t>4173-2-01-06</t>
  </si>
  <si>
    <t>4173-2-01-07</t>
  </si>
  <si>
    <t>4173-2-01-08</t>
  </si>
  <si>
    <t>4173-2-01-09</t>
  </si>
  <si>
    <t>4173-2-01-10</t>
  </si>
  <si>
    <t>4173-2-01-11</t>
  </si>
  <si>
    <t>4173-2-01-12</t>
  </si>
  <si>
    <t>4173-2-01-13</t>
  </si>
  <si>
    <t>4173-2-01-14</t>
  </si>
  <si>
    <t>4173-2-01-15</t>
  </si>
  <si>
    <t>4173-2-01-16</t>
  </si>
  <si>
    <t>4173-2-01-17</t>
  </si>
  <si>
    <t>4173-2-01-18</t>
  </si>
  <si>
    <t>4173-2-01-19</t>
  </si>
  <si>
    <t>4173-2-02</t>
  </si>
  <si>
    <t>DRENAJE Y ALCANTARILLADO - SERVICIOS</t>
  </si>
  <si>
    <t>4173-2-02-01</t>
  </si>
  <si>
    <t>4173-2-02-02</t>
  </si>
  <si>
    <t>4173-2-03</t>
  </si>
  <si>
    <t>SANEAMIENTO - SERVICIOS</t>
  </si>
  <si>
    <t>4173-2-03-01</t>
  </si>
  <si>
    <t>4173-2-04</t>
  </si>
  <si>
    <t>PLANTA PURIFICADORA - SERVICIOS</t>
  </si>
  <si>
    <t>4173-2-04-01</t>
  </si>
  <si>
    <t>*</t>
  </si>
  <si>
    <t>4221-02</t>
  </si>
  <si>
    <t xml:space="preserve">REINTEGRO DEL IMPUESTO SOBRE LA RENTA </t>
  </si>
  <si>
    <t>ESTAS CUENTAS SON PARA SISTEMAS DE AGUA POTABLE &gt; POR EL IMPORTE QUE TESORERÍA LES TRANSFIERE</t>
  </si>
  <si>
    <t xml:space="preserve">ESTA SÓLO APLICA PARA SMAP </t>
  </si>
  <si>
    <t>ESTA SÓLO APLICA PARA SMAP</t>
  </si>
  <si>
    <t>Presupuesto de Ingresos para el Ejercicio Fiscal 2017</t>
  </si>
  <si>
    <t xml:space="preserve">AGUA POTABLE </t>
  </si>
  <si>
    <r>
      <t xml:space="preserve">&gt;&gt;&gt; PARA SISTEMA DE AGUA DESENTRALIZADO &gt; CUANDO LAS CUOTAS </t>
    </r>
    <r>
      <rPr>
        <b/>
        <u/>
        <sz val="10"/>
        <color rgb="FF002060"/>
        <rFont val="Calibri"/>
        <family val="2"/>
        <scheme val="minor"/>
      </rPr>
      <t>NO</t>
    </r>
    <r>
      <rPr>
        <b/>
        <u/>
        <sz val="8"/>
        <color rgb="FF002060"/>
        <rFont val="Calibri"/>
        <family val="2"/>
        <scheme val="minor"/>
      </rPr>
      <t xml:space="preserve"> ESTÉN CONSIDERADAS EN LEY DE INGRESOS,</t>
    </r>
    <r>
      <rPr>
        <b/>
        <sz val="8"/>
        <color rgb="FF002060"/>
        <rFont val="Calibri"/>
        <family val="2"/>
        <scheme val="minor"/>
      </rPr>
      <t xml:space="preserve"> Y SÓLO APROBADAS POR EL CONSEJO MUNICIPAL DE AGUA POTABLE.</t>
    </r>
  </si>
  <si>
    <t>APORTACIÓN DE BENEFICIARIOS (PROGRAMA)</t>
  </si>
  <si>
    <t>FUENTE DE FINANCIAMIENTO</t>
  </si>
  <si>
    <t>FONDO III - 2017</t>
  </si>
  <si>
    <t>FONDO IV - 2017</t>
  </si>
  <si>
    <t>TRES POR UNO</t>
  </si>
  <si>
    <t>PROGRAMA DE FORTALECIMIENTO A LA TRASVERSALIDAD DE LA PERSPECTIVA DE GENERO</t>
  </si>
  <si>
    <t>PAICE (Programa de Apoyo a la Infraestructura Cultural)</t>
  </si>
  <si>
    <t>FOREMOBA (Fondo de Apoyo a Comunidades para la Restauración de Monumentos y Bienes Artísticos de Propiedad Federal )</t>
  </si>
  <si>
    <t>FONCA (Fondo Nacional para la Cultura y las Artes)</t>
  </si>
  <si>
    <t>APOYO FEDERAL PARA EL PAGO DE ADEUDOS DE SUMINISTRO DE ENERGÍA ELECTRICA</t>
  </si>
  <si>
    <t>FONDO DE INFRAESTRUCTURA DEPORTIVA</t>
  </si>
  <si>
    <t>FONREGION (Fondo Regional)</t>
  </si>
  <si>
    <t>FORTALECE (Fondo para el Fortalecimiento de la Infraestructura Estatal y Municipal)</t>
  </si>
  <si>
    <t>FAIP (Fondo de Apoyo de Infraestructura y Productividad)</t>
  </si>
  <si>
    <t>FOPADEM (Fondo de Pavimentación y Desarrollo Municipal)</t>
  </si>
  <si>
    <t>PRODDER (Programa de Devolución de Derechos - CNA)</t>
  </si>
  <si>
    <t>PROTAR  (Tratamiento de Aguas Residuales - CNA)</t>
  </si>
  <si>
    <t>FISE (Fondo de Aportaciones para la Infraestructura Social Estatal )</t>
  </si>
  <si>
    <t>SAMA -  AGUA Y ALCANTARILLADO</t>
  </si>
  <si>
    <t xml:space="preserve">SESP (Sistema Estatal de Seguridad Pública) </t>
  </si>
  <si>
    <t>VENTA DE BIENES Y SERVICIOS DEL DIF MUNICIPAL</t>
  </si>
  <si>
    <t>APORTACIÓN DE BENEFICIARIOS PARA OBRAS/ACCIONES FIII</t>
  </si>
  <si>
    <t>APORTACIÓN DEL SECTOR PRIVADO PARA OBRAS/ACCIONES</t>
  </si>
  <si>
    <t>4167-05</t>
  </si>
  <si>
    <t xml:space="preserve">APORTACIÓN DE BENEFICIARIOS PARA OTRAS OBRAS/ACCIONES </t>
  </si>
  <si>
    <t>APORTACIÓN DE BENEFICIARIOS PARA OBRAS/ACCIONES MEJORAMIENTO DE VIVIENDA</t>
  </si>
  <si>
    <t>APORTACIÓN DE BENEFICIARIOS FONDO III</t>
  </si>
  <si>
    <t>APORTACIÓN DE BENEFICIARIOS MEJORAMIENTO DE VIVIENDA</t>
  </si>
  <si>
    <t>FORTASEG (Programa de Fortalecimiento para la Seguridad)</t>
  </si>
  <si>
    <t>PRODERMAGICO (Programa Y Desarrollo Regional Turistico Sustentable Y Pueblos Mágicos)</t>
  </si>
  <si>
    <t>PRODI (Programa de Desarrollo Integral - CNA)</t>
  </si>
  <si>
    <t>FONDO DE ESTABILIDAD DE LOS MUNICIPIOS (FEIEF)</t>
  </si>
  <si>
    <r>
      <t xml:space="preserve">FUENTES DE FINANCIAMIENTO 
</t>
    </r>
    <r>
      <rPr>
        <b/>
        <u/>
        <sz val="11"/>
        <rFont val="Gill Sans MT"/>
        <family val="2"/>
      </rPr>
      <t>SEGÚN PRESUPUESTO DE INGRESOS 2017</t>
    </r>
  </si>
  <si>
    <t>VENTA DE BIENES Y SERVICIOS DEL MUNICIPIO</t>
  </si>
  <si>
    <t>RECAUDACIÓN SISTEMA DE AGUA POTABLE</t>
  </si>
  <si>
    <t>PARTICIPACIONES 2017</t>
  </si>
  <si>
    <t xml:space="preserve">CONTINGENCIAS ECONÓMICAS </t>
  </si>
  <si>
    <t xml:space="preserve">TENENCIA ESTATAL </t>
  </si>
  <si>
    <t>4213-38</t>
  </si>
  <si>
    <t>4213-39</t>
  </si>
  <si>
    <t xml:space="preserve">FONDOS INTERNACIONALES </t>
  </si>
  <si>
    <t>SUBSIDIO DE LA TESORERIA MUNICIPAL AL SMAP</t>
  </si>
  <si>
    <t xml:space="preserve">TOTAL </t>
  </si>
  <si>
    <t>Iniciativa de Ley de Ingresos para el Ejercicio Fiscal 2017</t>
  </si>
  <si>
    <t>1.1.1</t>
  </si>
  <si>
    <t>1.1.2</t>
  </si>
  <si>
    <t>1.2.1</t>
  </si>
  <si>
    <t>1.3.1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</si>
  <si>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</si>
  <si>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</si>
  <si>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</si>
  <si>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</si>
  <si>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</si>
  <si>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</si>
  <si>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</si>
  <si>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</si>
  <si>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</si>
  <si>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</si>
  <si>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</si>
  <si>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</si>
  <si>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</si>
  <si>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</si>
  <si>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</si>
  <si>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</si>
  <si>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</si>
  <si>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</si>
  <si>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</si>
  <si>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</si>
  <si>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</si>
  <si>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</si>
  <si>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4.4.1</t>
  </si>
  <si>
    <t>5.2.1</t>
  </si>
  <si>
    <t>5.2.2</t>
  </si>
  <si>
    <t>5.2.3</t>
  </si>
  <si>
    <t>5.2.4</t>
  </si>
  <si>
    <t>Presupuesto de Ingresos  2017</t>
  </si>
  <si>
    <t>Se presentará como anexo al Proyecto de Ley de Ingresos 2017</t>
  </si>
  <si>
    <t>Se presentará anexo al Presupuesto de Egresos 2017</t>
  </si>
  <si>
    <t>Norma CRI - Ley Ingresos 2017</t>
  </si>
  <si>
    <t>Resumen Fuentes de Financiamiento 2017</t>
  </si>
  <si>
    <t>4.4.2</t>
  </si>
  <si>
    <t>4.4.3</t>
  </si>
  <si>
    <t>4.4.4</t>
  </si>
  <si>
    <t>4.4.5</t>
  </si>
  <si>
    <t>4.4.6</t>
  </si>
  <si>
    <t>4.4.7</t>
  </si>
  <si>
    <t>PRODUCTOS DERIVADOS DEL USO Y APROVECHAMIENTO DE BIENES NO SUJETOS A RÉGIMEN DE DOMINIO PÚBLICO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</si>
  <si>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</si>
  <si>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</si>
  <si>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</si>
  <si>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</si>
  <si>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</si>
  <si>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</si>
  <si>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</si>
  <si>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</si>
  <si>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</si>
  <si>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</si>
  <si>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</si>
  <si>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</si>
  <si>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 xml:space="preserve">PRODUCTOS </t>
  </si>
  <si>
    <t xml:space="preserve">APROVECHAMIENTOS </t>
  </si>
  <si>
    <t>7.3.1</t>
  </si>
  <si>
    <t>7.3.2</t>
  </si>
  <si>
    <t>7.3.3</t>
  </si>
  <si>
    <t>7.3.4</t>
  </si>
  <si>
    <t>7.3.5</t>
  </si>
  <si>
    <t>7.1.1</t>
  </si>
  <si>
    <t>7.1.2</t>
  </si>
  <si>
    <t>7.1.3</t>
  </si>
  <si>
    <t>7.1.4</t>
  </si>
  <si>
    <t>7.1.5</t>
  </si>
  <si>
    <t>7.1.6</t>
  </si>
  <si>
    <t>7.1.7</t>
  </si>
  <si>
    <t>0.1.1</t>
  </si>
  <si>
    <t>0.1.2</t>
  </si>
  <si>
    <t>TOTAL DE INGRESOS Y OTROS BENEFICIOS</t>
  </si>
  <si>
    <t xml:space="preserve">Nota:
El presente formato se pone a su consideración y conocimiento.
IMCO (INSTITUTO MEXICANO PARA LA COMPETITIVIDAD, A.C.): 
Adopción de las mejores prácticas para mejorar la calidad de Ia información presupuestal, se mejora el ejercicio y transparencia del gasto público, se incentiva la recaudación y en general, se fortalecen las finanzas públicas.
</t>
  </si>
  <si>
    <r>
      <t xml:space="preserve">
* SI EL MUNICIPIO TIENE DESCENTRALIZADO EL ORGANISMO DE AGUA POTABLE &gt;</t>
    </r>
    <r>
      <rPr>
        <u/>
        <sz val="11"/>
        <color rgb="FF002060"/>
        <rFont val="Calibri"/>
        <family val="2"/>
        <scheme val="minor"/>
      </rPr>
      <t xml:space="preserve"> NO DEBERÁ CONSIDERAR ESTE APARTADO</t>
    </r>
    <r>
      <rPr>
        <sz val="11"/>
        <color rgb="FF002060"/>
        <rFont val="Calibri"/>
        <family val="2"/>
        <scheme val="minor"/>
      </rPr>
      <t>, YA QUE LE CORRESPONDE AL SISTEMA DE AGUA POTABLE</t>
    </r>
  </si>
  <si>
    <t>&gt;&gt;&gt; PARA SISTEMA DE AGUA DESCENTRALIZADO Y CENTRALIZADO (DEPARTAMENTO) &gt; EN LEY DE INGRESOS</t>
  </si>
  <si>
    <t>Presupuesto de Ingresos 
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</si>
</sst>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color rgb="FF7F7F7F"/>
      <name val="Gill Sans MT"/>
      <family val="2"/>
    </font>
    <font>
      <b/>
      <u/>
      <sz val="11"/>
      <color rgb="FF7F7F7F"/>
      <name val="Gill Sans MT"/>
      <family val="2"/>
    </font>
    <font>
      <b/>
      <u val="singleAccounting"/>
      <sz val="11"/>
      <color theme="1"/>
      <name val="Gill Sans MT"/>
      <family val="2"/>
    </font>
    <font>
      <b/>
      <u val="doubleAccounting"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b/>
      <u/>
      <sz val="12"/>
      <color theme="1"/>
      <name val="Gill Sans MT"/>
      <family val="2"/>
    </font>
    <font>
      <b/>
      <u val="double"/>
      <sz val="11"/>
      <color theme="1"/>
      <name val="Gill Sans MT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name val="Gill Sans MT"/>
      <family val="2"/>
    </font>
    <font>
      <sz val="12"/>
      <name val="Calibri"/>
      <family val="2"/>
      <scheme val="minor"/>
    </font>
    <font>
      <b/>
      <sz val="16"/>
      <color theme="1"/>
      <name val="Gill Sans MT"/>
      <family val="2"/>
    </font>
    <font>
      <b/>
      <u/>
      <sz val="16"/>
      <color theme="1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rgb="FF7F7F7F"/>
      <name val="Gill Sans MT"/>
      <family val="2"/>
    </font>
    <font>
      <u val="double"/>
      <sz val="10"/>
      <color theme="1"/>
      <name val="Gill Sans MT"/>
      <family val="2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Gill Sans MT"/>
      <family val="2"/>
    </font>
    <font>
      <b/>
      <sz val="11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 val="double"/>
      <sz val="12"/>
      <color rgb="FF002060"/>
      <name val="Calibri"/>
      <family val="2"/>
      <scheme val="minor"/>
    </font>
    <font>
      <b/>
      <u/>
      <sz val="12"/>
      <name val="Gill Sans MT"/>
      <family val="2"/>
    </font>
    <font>
      <b/>
      <u/>
      <sz val="11"/>
      <name val="Gill Sans MT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doubleAccounting"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indexed="81"/>
      <name val="Tahoma"/>
      <family val="2"/>
    </font>
    <font>
      <sz val="8"/>
      <color rgb="FF00206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 val="double"/>
      <sz val="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color theme="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298">
    <xf numFmtId="0" fontId="0" fillId="0" borderId="0" xfId="0"/>
    <xf numFmtId="0" fontId="15" fillId="0" borderId="0" xfId="2" applyFont="1" applyProtection="1"/>
    <xf numFmtId="0" fontId="0" fillId="0" borderId="0" xfId="0" applyProtection="1"/>
    <xf numFmtId="0" fontId="0" fillId="0" borderId="0" xfId="0" applyFill="1" applyProtection="1"/>
    <xf numFmtId="0" fontId="3" fillId="0" borderId="3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3" fontId="4" fillId="0" borderId="2" xfId="1" applyFont="1" applyBorder="1" applyAlignment="1" applyProtection="1">
      <alignment horizontal="right" vertical="center" wrapText="1"/>
    </xf>
    <xf numFmtId="0" fontId="13" fillId="0" borderId="0" xfId="0" applyFont="1" applyProtection="1"/>
    <xf numFmtId="0" fontId="14" fillId="0" borderId="3" xfId="0" applyFont="1" applyBorder="1" applyAlignment="1" applyProtection="1">
      <alignment horizontal="justify" vertical="center" wrapText="1"/>
    </xf>
    <xf numFmtId="0" fontId="13" fillId="0" borderId="0" xfId="0" applyFont="1" applyFill="1" applyProtection="1"/>
    <xf numFmtId="43" fontId="0" fillId="0" borderId="0" xfId="1" applyFont="1" applyProtection="1">
      <protection locked="0"/>
    </xf>
    <xf numFmtId="0" fontId="9" fillId="0" borderId="1" xfId="0" applyFont="1" applyBorder="1" applyAlignment="1" applyProtection="1">
      <alignment horizontal="justify" vertical="center"/>
      <protection locked="0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43" fontId="7" fillId="6" borderId="2" xfId="1" applyFont="1" applyFill="1" applyBorder="1" applyAlignment="1" applyProtection="1">
      <alignment horizontal="right" vertical="center" wrapText="1"/>
    </xf>
    <xf numFmtId="43" fontId="2" fillId="5" borderId="2" xfId="1" applyFont="1" applyFill="1" applyBorder="1" applyAlignment="1" applyProtection="1">
      <alignment horizontal="right" vertical="center" wrapText="1"/>
    </xf>
    <xf numFmtId="43" fontId="6" fillId="5" borderId="2" xfId="1" applyFont="1" applyFill="1" applyBorder="1" applyAlignment="1" applyProtection="1">
      <alignment horizontal="right" vertical="center" wrapText="1"/>
    </xf>
    <xf numFmtId="0" fontId="2" fillId="5" borderId="3" xfId="0" applyFont="1" applyFill="1" applyBorder="1" applyAlignment="1" applyProtection="1">
      <alignment horizontal="justify" vertical="center" wrapText="1"/>
    </xf>
    <xf numFmtId="0" fontId="5" fillId="5" borderId="3" xfId="0" applyFont="1" applyFill="1" applyBorder="1" applyAlignment="1" applyProtection="1">
      <alignment horizontal="justify" vertical="center" wrapText="1"/>
    </xf>
    <xf numFmtId="0" fontId="11" fillId="6" borderId="3" xfId="0" applyFont="1" applyFill="1" applyBorder="1" applyAlignment="1" applyProtection="1">
      <alignment horizontal="justify" vertical="center" wrapText="1"/>
    </xf>
    <xf numFmtId="0" fontId="27" fillId="0" borderId="6" xfId="2" applyFont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left" vertical="center"/>
    </xf>
    <xf numFmtId="43" fontId="27" fillId="0" borderId="6" xfId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/>
    <xf numFmtId="43" fontId="22" fillId="0" borderId="0" xfId="1" applyFont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Protection="1"/>
    <xf numFmtId="43" fontId="0" fillId="0" borderId="0" xfId="1" applyFont="1" applyAlignment="1" applyProtection="1">
      <alignment horizontal="left" vertical="center"/>
      <protection locked="0"/>
    </xf>
    <xf numFmtId="43" fontId="13" fillId="0" borderId="0" xfId="1" applyFont="1" applyProtection="1">
      <protection locked="0"/>
    </xf>
    <xf numFmtId="14" fontId="0" fillId="0" borderId="0" xfId="1" applyNumberFormat="1" applyFont="1" applyProtection="1">
      <protection locked="0"/>
    </xf>
    <xf numFmtId="43" fontId="14" fillId="0" borderId="2" xfId="1" applyFont="1" applyFill="1" applyBorder="1" applyAlignment="1" applyProtection="1">
      <alignment horizontal="right" vertical="center" wrapText="1"/>
    </xf>
    <xf numFmtId="0" fontId="36" fillId="0" borderId="0" xfId="0" applyFont="1" applyProtection="1"/>
    <xf numFmtId="43" fontId="3" fillId="0" borderId="2" xfId="1" applyFont="1" applyFill="1" applyBorder="1" applyAlignment="1" applyProtection="1">
      <alignment horizontal="right" vertical="center" wrapText="1"/>
    </xf>
    <xf numFmtId="43" fontId="13" fillId="0" borderId="0" xfId="1" applyFont="1" applyFill="1" applyBorder="1" applyAlignment="1" applyProtection="1">
      <alignment vertical="center" wrapText="1"/>
      <protection locked="0"/>
    </xf>
    <xf numFmtId="49" fontId="13" fillId="0" borderId="0" xfId="2" applyNumberFormat="1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 wrapText="1"/>
    </xf>
    <xf numFmtId="0" fontId="13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 wrapText="1"/>
    </xf>
    <xf numFmtId="49" fontId="13" fillId="0" borderId="0" xfId="2" applyNumberFormat="1" applyFont="1" applyBorder="1" applyAlignment="1" applyProtection="1">
      <alignment vertical="center"/>
    </xf>
    <xf numFmtId="0" fontId="13" fillId="0" borderId="0" xfId="2" applyFont="1" applyBorder="1" applyProtection="1"/>
    <xf numFmtId="0" fontId="13" fillId="0" borderId="0" xfId="2" applyFont="1" applyFill="1" applyBorder="1" applyAlignment="1" applyProtection="1">
      <alignment vertical="center"/>
    </xf>
    <xf numFmtId="0" fontId="23" fillId="0" borderId="0" xfId="2" applyFont="1" applyProtection="1"/>
    <xf numFmtId="0" fontId="13" fillId="0" borderId="0" xfId="2" applyFont="1" applyAlignment="1" applyProtection="1">
      <alignment horizontal="center"/>
    </xf>
    <xf numFmtId="43" fontId="32" fillId="0" borderId="0" xfId="2" applyNumberFormat="1" applyFont="1" applyBorder="1" applyProtection="1"/>
    <xf numFmtId="43" fontId="13" fillId="0" borderId="0" xfId="2" applyNumberFormat="1" applyFont="1" applyBorder="1" applyProtection="1"/>
    <xf numFmtId="43" fontId="13" fillId="0" borderId="7" xfId="2" applyNumberFormat="1" applyFont="1" applyBorder="1" applyProtection="1"/>
    <xf numFmtId="0" fontId="13" fillId="0" borderId="0" xfId="2" applyFont="1" applyFill="1" applyBorder="1" applyProtection="1"/>
    <xf numFmtId="0" fontId="22" fillId="0" borderId="0" xfId="2" applyFont="1" applyBorder="1" applyProtection="1"/>
    <xf numFmtId="0" fontId="33" fillId="0" borderId="0" xfId="2" applyFont="1" applyBorder="1" applyProtection="1"/>
    <xf numFmtId="0" fontId="28" fillId="3" borderId="0" xfId="0" applyFont="1" applyFill="1" applyAlignment="1" applyProtection="1">
      <alignment horizontal="center"/>
    </xf>
    <xf numFmtId="0" fontId="29" fillId="0" borderId="0" xfId="2" applyFont="1" applyBorder="1" applyProtection="1"/>
    <xf numFmtId="43" fontId="22" fillId="0" borderId="0" xfId="2" applyNumberFormat="1" applyFont="1" applyFill="1" applyBorder="1" applyProtection="1"/>
    <xf numFmtId="0" fontId="22" fillId="0" borderId="0" xfId="2" applyFont="1" applyFill="1" applyBorder="1" applyProtection="1"/>
    <xf numFmtId="0" fontId="22" fillId="0" borderId="0" xfId="2" applyFont="1" applyFill="1" applyProtection="1"/>
    <xf numFmtId="0" fontId="28" fillId="3" borderId="0" xfId="0" applyFont="1" applyFill="1" applyBorder="1" applyAlignment="1" applyProtection="1">
      <alignment horizontal="center"/>
    </xf>
    <xf numFmtId="0" fontId="13" fillId="0" borderId="0" xfId="2" applyFont="1" applyProtection="1"/>
    <xf numFmtId="0" fontId="24" fillId="0" borderId="0" xfId="2" applyFont="1" applyProtection="1"/>
    <xf numFmtId="0" fontId="23" fillId="0" borderId="0" xfId="2" applyFont="1" applyFill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/>
    </xf>
    <xf numFmtId="0" fontId="29" fillId="0" borderId="0" xfId="2" applyFont="1" applyFill="1" applyBorder="1" applyAlignment="1" applyProtection="1">
      <alignment horizontal="center"/>
    </xf>
    <xf numFmtId="0" fontId="13" fillId="0" borderId="0" xfId="2" applyFont="1" applyFill="1" applyAlignment="1" applyProtection="1">
      <alignment horizontal="center"/>
    </xf>
    <xf numFmtId="0" fontId="24" fillId="0" borderId="0" xfId="2" applyFont="1" applyFill="1" applyAlignment="1" applyProtection="1">
      <alignment horizontal="center"/>
    </xf>
    <xf numFmtId="0" fontId="36" fillId="0" borderId="0" xfId="0" applyFont="1" applyAlignment="1" applyProtection="1">
      <alignment wrapText="1"/>
    </xf>
    <xf numFmtId="0" fontId="0" fillId="0" borderId="7" xfId="0" applyBorder="1"/>
    <xf numFmtId="0" fontId="0" fillId="0" borderId="0" xfId="0" applyAlignment="1">
      <alignment horizontal="left" vertical="center"/>
    </xf>
    <xf numFmtId="0" fontId="33" fillId="0" borderId="7" xfId="0" applyFont="1" applyBorder="1"/>
    <xf numFmtId="0" fontId="33" fillId="0" borderId="18" xfId="0" applyFont="1" applyBorder="1"/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43" fontId="13" fillId="7" borderId="0" xfId="1" applyFont="1" applyFill="1" applyBorder="1" applyAlignment="1" applyProtection="1">
      <alignment vertical="center" wrapText="1"/>
    </xf>
    <xf numFmtId="43" fontId="26" fillId="5" borderId="0" xfId="1" applyFont="1" applyFill="1" applyBorder="1" applyAlignment="1" applyProtection="1">
      <alignment vertical="center" wrapText="1"/>
    </xf>
    <xf numFmtId="43" fontId="35" fillId="8" borderId="0" xfId="1" applyFont="1" applyFill="1" applyBorder="1" applyAlignment="1" applyProtection="1">
      <alignment vertical="center" wrapText="1"/>
    </xf>
    <xf numFmtId="43" fontId="35" fillId="8" borderId="0" xfId="1" applyFont="1" applyFill="1" applyBorder="1" applyAlignment="1" applyProtection="1">
      <alignment vertical="center"/>
    </xf>
    <xf numFmtId="43" fontId="35" fillId="8" borderId="0" xfId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vertical="center" wrapText="1"/>
    </xf>
    <xf numFmtId="43" fontId="28" fillId="7" borderId="0" xfId="1" applyFont="1" applyFill="1" applyBorder="1" applyAlignment="1" applyProtection="1">
      <alignment vertical="center" wrapText="1"/>
    </xf>
    <xf numFmtId="0" fontId="28" fillId="0" borderId="0" xfId="2" applyFont="1" applyBorder="1" applyAlignment="1" applyProtection="1">
      <alignment vertical="center"/>
    </xf>
    <xf numFmtId="43" fontId="33" fillId="8" borderId="0" xfId="1" applyFont="1" applyFill="1" applyBorder="1" applyAlignment="1" applyProtection="1">
      <alignment vertical="center" wrapText="1"/>
    </xf>
    <xf numFmtId="0" fontId="22" fillId="0" borderId="0" xfId="2" applyFont="1" applyBorder="1" applyAlignment="1" applyProtection="1">
      <alignment vertical="center" wrapText="1"/>
    </xf>
    <xf numFmtId="0" fontId="37" fillId="0" borderId="7" xfId="2" applyFont="1" applyBorder="1" applyAlignment="1" applyProtection="1">
      <alignment vertical="center" wrapText="1"/>
    </xf>
    <xf numFmtId="0" fontId="28" fillId="2" borderId="7" xfId="2" applyFont="1" applyFill="1" applyBorder="1" applyAlignment="1" applyProtection="1">
      <alignment vertical="center" wrapText="1"/>
    </xf>
    <xf numFmtId="0" fontId="28" fillId="0" borderId="7" xfId="2" applyFont="1" applyBorder="1" applyAlignment="1" applyProtection="1">
      <alignment vertical="center" wrapText="1"/>
    </xf>
    <xf numFmtId="0" fontId="37" fillId="0" borderId="17" xfId="2" applyFont="1" applyBorder="1" applyAlignment="1" applyProtection="1">
      <alignment vertical="center"/>
    </xf>
    <xf numFmtId="43" fontId="37" fillId="0" borderId="18" xfId="1" applyFont="1" applyBorder="1" applyProtection="1"/>
    <xf numFmtId="0" fontId="28" fillId="2" borderId="17" xfId="2" applyFont="1" applyFill="1" applyBorder="1" applyAlignment="1" applyProtection="1">
      <alignment vertical="center"/>
    </xf>
    <xf numFmtId="0" fontId="28" fillId="0" borderId="17" xfId="2" applyFont="1" applyBorder="1" applyAlignment="1" applyProtection="1">
      <alignment vertical="center"/>
    </xf>
    <xf numFmtId="0" fontId="28" fillId="0" borderId="19" xfId="2" applyFont="1" applyBorder="1" applyAlignment="1" applyProtection="1">
      <alignment vertical="center"/>
    </xf>
    <xf numFmtId="49" fontId="13" fillId="11" borderId="0" xfId="2" applyNumberFormat="1" applyFont="1" applyFill="1" applyBorder="1" applyAlignment="1" applyProtection="1">
      <alignment horizontal="left"/>
    </xf>
    <xf numFmtId="43" fontId="13" fillId="11" borderId="0" xfId="1" applyFont="1" applyFill="1" applyBorder="1" applyAlignment="1" applyProtection="1">
      <alignment horizontal="left"/>
    </xf>
    <xf numFmtId="0" fontId="13" fillId="0" borderId="0" xfId="2" applyFont="1" applyFill="1" applyBorder="1" applyAlignment="1" applyProtection="1">
      <alignment horizontal="left"/>
    </xf>
    <xf numFmtId="0" fontId="13" fillId="11" borderId="0" xfId="2" applyFont="1" applyFill="1" applyBorder="1" applyAlignment="1" applyProtection="1">
      <alignment horizontal="left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left" vertical="center" wrapText="1"/>
    </xf>
    <xf numFmtId="0" fontId="15" fillId="0" borderId="0" xfId="2" applyFont="1" applyAlignment="1" applyProtection="1">
      <alignment horizontal="center"/>
    </xf>
    <xf numFmtId="43" fontId="46" fillId="12" borderId="0" xfId="1" applyFont="1" applyFill="1" applyBorder="1" applyAlignment="1" applyProtection="1">
      <alignment vertical="center" wrapText="1"/>
    </xf>
    <xf numFmtId="43" fontId="45" fillId="12" borderId="0" xfId="1" applyFont="1" applyFill="1" applyBorder="1" applyAlignment="1" applyProtection="1">
      <alignment vertical="center" wrapText="1"/>
    </xf>
    <xf numFmtId="0" fontId="49" fillId="0" borderId="0" xfId="2" applyFont="1" applyAlignment="1" applyProtection="1">
      <alignment horizontal="left"/>
    </xf>
    <xf numFmtId="0" fontId="28" fillId="13" borderId="7" xfId="0" applyFont="1" applyFill="1" applyBorder="1" applyAlignment="1" applyProtection="1">
      <alignment horizontal="center"/>
    </xf>
    <xf numFmtId="0" fontId="52" fillId="0" borderId="0" xfId="2" applyFont="1" applyBorder="1" applyAlignment="1" applyProtection="1">
      <alignment horizontal="center" wrapText="1"/>
    </xf>
    <xf numFmtId="43" fontId="46" fillId="12" borderId="7" xfId="0" applyNumberFormat="1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  <protection locked="0"/>
    </xf>
    <xf numFmtId="0" fontId="28" fillId="13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3" fillId="13" borderId="11" xfId="0" applyFont="1" applyFill="1" applyBorder="1" applyAlignment="1" applyProtection="1">
      <alignment horizontal="center" vertical="center" wrapText="1"/>
    </xf>
    <xf numFmtId="0" fontId="33" fillId="13" borderId="7" xfId="0" applyFont="1" applyFill="1" applyBorder="1" applyAlignment="1" applyProtection="1">
      <alignment horizontal="center" vertical="center" wrapText="1"/>
    </xf>
    <xf numFmtId="0" fontId="33" fillId="13" borderId="7" xfId="0" applyFont="1" applyFill="1" applyBorder="1" applyAlignment="1" applyProtection="1">
      <alignment horizontal="center" vertical="center"/>
      <protection locked="0"/>
    </xf>
    <xf numFmtId="0" fontId="33" fillId="13" borderId="7" xfId="0" applyFont="1" applyFill="1" applyBorder="1" applyAlignment="1" applyProtection="1">
      <alignment horizontal="center" vertical="center"/>
    </xf>
    <xf numFmtId="0" fontId="54" fillId="3" borderId="7" xfId="0" applyFont="1" applyFill="1" applyBorder="1" applyAlignment="1" applyProtection="1">
      <alignment horizontal="left"/>
    </xf>
    <xf numFmtId="0" fontId="54" fillId="0" borderId="0" xfId="2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horizontal="center"/>
    </xf>
    <xf numFmtId="0" fontId="58" fillId="3" borderId="7" xfId="0" applyFont="1" applyFill="1" applyBorder="1" applyAlignment="1" applyProtection="1">
      <alignment horizontal="left"/>
    </xf>
    <xf numFmtId="0" fontId="53" fillId="0" borderId="0" xfId="2" applyFont="1" applyBorder="1" applyAlignment="1" applyProtection="1">
      <alignment horizontal="left"/>
    </xf>
    <xf numFmtId="0" fontId="54" fillId="3" borderId="7" xfId="0" applyFont="1" applyFill="1" applyBorder="1" applyAlignment="1" applyProtection="1">
      <alignment horizontal="left"/>
      <protection locked="0"/>
    </xf>
    <xf numFmtId="0" fontId="54" fillId="3" borderId="0" xfId="0" applyFont="1" applyFill="1" applyBorder="1" applyAlignment="1" applyProtection="1">
      <alignment horizontal="center"/>
    </xf>
    <xf numFmtId="0" fontId="54" fillId="0" borderId="0" xfId="2" applyFont="1" applyAlignment="1" applyProtection="1"/>
    <xf numFmtId="0" fontId="58" fillId="0" borderId="0" xfId="2" applyFont="1" applyAlignment="1" applyProtection="1"/>
    <xf numFmtId="0" fontId="59" fillId="0" borderId="0" xfId="2" applyFont="1" applyBorder="1" applyAlignment="1" applyProtection="1">
      <alignment horizontal="center"/>
    </xf>
    <xf numFmtId="0" fontId="54" fillId="0" borderId="0" xfId="2" applyFont="1" applyBorder="1" applyAlignment="1" applyProtection="1"/>
    <xf numFmtId="0" fontId="54" fillId="0" borderId="0" xfId="2" applyFont="1" applyFill="1" applyBorder="1" applyAlignment="1" applyProtection="1"/>
    <xf numFmtId="0" fontId="60" fillId="0" borderId="0" xfId="2" applyFont="1" applyBorder="1" applyAlignment="1" applyProtection="1"/>
    <xf numFmtId="0" fontId="61" fillId="0" borderId="0" xfId="2" applyFont="1" applyBorder="1" applyAlignment="1" applyProtection="1"/>
    <xf numFmtId="0" fontId="62" fillId="3" borderId="0" xfId="0" applyFont="1" applyFill="1" applyBorder="1" applyAlignment="1" applyProtection="1">
      <alignment horizontal="right"/>
    </xf>
    <xf numFmtId="0" fontId="34" fillId="0" borderId="0" xfId="2" applyFont="1" applyAlignment="1" applyProtection="1">
      <alignment horizontal="left"/>
    </xf>
    <xf numFmtId="0" fontId="23" fillId="0" borderId="0" xfId="2" applyFont="1" applyBorder="1" applyAlignment="1" applyProtection="1">
      <alignment vertical="center" wrapText="1"/>
    </xf>
    <xf numFmtId="0" fontId="23" fillId="0" borderId="0" xfId="2" applyFont="1" applyBorder="1" applyAlignment="1" applyProtection="1">
      <alignment horizontal="center" vertical="center" wrapText="1"/>
    </xf>
    <xf numFmtId="43" fontId="24" fillId="0" borderId="0" xfId="1" applyFont="1" applyBorder="1" applyAlignment="1" applyProtection="1">
      <alignment wrapText="1"/>
    </xf>
    <xf numFmtId="0" fontId="24" fillId="0" borderId="0" xfId="2" applyFont="1" applyAlignment="1" applyProtection="1">
      <alignment horizontal="center"/>
    </xf>
    <xf numFmtId="0" fontId="25" fillId="0" borderId="0" xfId="2" applyFont="1" applyAlignment="1" applyProtection="1">
      <alignment horizontal="center" vertical="center" wrapText="1"/>
    </xf>
    <xf numFmtId="43" fontId="24" fillId="0" borderId="0" xfId="1" applyFont="1" applyAlignment="1" applyProtection="1">
      <alignment horizontal="center" vertical="center" wrapText="1"/>
    </xf>
    <xf numFmtId="0" fontId="45" fillId="12" borderId="0" xfId="2" applyFont="1" applyFill="1" applyBorder="1" applyAlignment="1" applyProtection="1">
      <alignment vertical="center"/>
    </xf>
    <xf numFmtId="0" fontId="45" fillId="12" borderId="0" xfId="2" applyFont="1" applyFill="1" applyBorder="1" applyAlignment="1" applyProtection="1">
      <alignment vertical="center" wrapText="1"/>
    </xf>
    <xf numFmtId="0" fontId="49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center"/>
    </xf>
    <xf numFmtId="0" fontId="35" fillId="8" borderId="0" xfId="2" applyFont="1" applyFill="1" applyBorder="1" applyAlignment="1" applyProtection="1">
      <alignment vertical="center"/>
    </xf>
    <xf numFmtId="0" fontId="35" fillId="8" borderId="0" xfId="2" applyFont="1" applyFill="1" applyBorder="1" applyAlignment="1" applyProtection="1">
      <alignment vertical="center" wrapText="1"/>
    </xf>
    <xf numFmtId="0" fontId="13" fillId="7" borderId="0" xfId="2" applyFont="1" applyFill="1" applyBorder="1" applyAlignment="1" applyProtection="1">
      <alignment vertical="center"/>
    </xf>
    <xf numFmtId="0" fontId="13" fillId="7" borderId="0" xfId="2" applyFont="1" applyFill="1" applyBorder="1" applyAlignment="1" applyProtection="1">
      <alignment vertical="center" wrapText="1"/>
    </xf>
    <xf numFmtId="49" fontId="13" fillId="7" borderId="0" xfId="2" applyNumberFormat="1" applyFont="1" applyFill="1" applyBorder="1" applyAlignment="1" applyProtection="1">
      <alignment vertical="center"/>
    </xf>
    <xf numFmtId="0" fontId="49" fillId="0" borderId="0" xfId="2" applyFont="1" applyFill="1" applyBorder="1" applyAlignment="1" applyProtection="1">
      <alignment horizontal="left" vertical="center"/>
    </xf>
    <xf numFmtId="0" fontId="13" fillId="4" borderId="0" xfId="2" applyFont="1" applyFill="1" applyBorder="1" applyAlignment="1" applyProtection="1">
      <alignment vertical="center"/>
    </xf>
    <xf numFmtId="0" fontId="49" fillId="0" borderId="0" xfId="0" applyFont="1" applyAlignment="1" applyProtection="1">
      <alignment horizontal="left" vertical="center"/>
    </xf>
    <xf numFmtId="0" fontId="50" fillId="0" borderId="0" xfId="0" applyFont="1" applyBorder="1" applyAlignment="1" applyProtection="1">
      <alignment horizontal="left" vertical="center" wrapText="1"/>
    </xf>
    <xf numFmtId="0" fontId="34" fillId="0" borderId="0" xfId="2" applyFont="1" applyBorder="1" applyAlignment="1" applyProtection="1">
      <alignment horizontal="left"/>
    </xf>
    <xf numFmtId="0" fontId="49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vertical="center" wrapText="1"/>
    </xf>
    <xf numFmtId="0" fontId="49" fillId="0" borderId="0" xfId="2" applyFont="1" applyBorder="1" applyAlignment="1" applyProtection="1">
      <alignment horizontal="left" vertical="top" wrapText="1"/>
    </xf>
    <xf numFmtId="0" fontId="49" fillId="0" borderId="0" xfId="2" applyFont="1" applyBorder="1" applyAlignment="1" applyProtection="1">
      <alignment horizontal="left" wrapText="1"/>
    </xf>
    <xf numFmtId="0" fontId="50" fillId="0" borderId="0" xfId="2" applyFont="1" applyBorder="1" applyAlignment="1" applyProtection="1">
      <alignment horizontal="left" wrapText="1"/>
    </xf>
    <xf numFmtId="0" fontId="53" fillId="9" borderId="0" xfId="2" applyFont="1" applyFill="1" applyBorder="1" applyAlignment="1" applyProtection="1">
      <alignment horizontal="left" wrapText="1"/>
    </xf>
    <xf numFmtId="49" fontId="13" fillId="5" borderId="0" xfId="2" applyNumberFormat="1" applyFont="1" applyFill="1" applyBorder="1" applyAlignment="1" applyProtection="1">
      <alignment vertical="center"/>
    </xf>
    <xf numFmtId="0" fontId="26" fillId="5" borderId="0" xfId="2" applyFont="1" applyFill="1" applyBorder="1" applyAlignment="1" applyProtection="1">
      <alignment vertical="center" wrapText="1"/>
    </xf>
    <xf numFmtId="0" fontId="49" fillId="0" borderId="0" xfId="2" applyFont="1" applyFill="1" applyBorder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35" fillId="8" borderId="0" xfId="2" applyFont="1" applyFill="1" applyBorder="1" applyAlignment="1" applyProtection="1">
      <alignment horizontal="left" vertical="center"/>
    </xf>
    <xf numFmtId="0" fontId="51" fillId="0" borderId="0" xfId="2" applyFont="1" applyFill="1" applyBorder="1" applyAlignment="1" applyProtection="1">
      <alignment horizontal="left"/>
    </xf>
    <xf numFmtId="0" fontId="49" fillId="0" borderId="0" xfId="0" applyFont="1" applyFill="1" applyAlignment="1" applyProtection="1">
      <alignment horizontal="left" vertical="center"/>
    </xf>
    <xf numFmtId="0" fontId="50" fillId="0" borderId="0" xfId="2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49" fillId="0" borderId="0" xfId="0" applyFont="1" applyProtection="1"/>
    <xf numFmtId="0" fontId="13" fillId="5" borderId="0" xfId="2" applyFont="1" applyFill="1" applyBorder="1" applyAlignment="1" applyProtection="1">
      <alignment vertical="center" wrapText="1"/>
    </xf>
    <xf numFmtId="0" fontId="47" fillId="0" borderId="0" xfId="2" applyFont="1" applyBorder="1" applyProtection="1"/>
    <xf numFmtId="49" fontId="13" fillId="0" borderId="0" xfId="2" applyNumberFormat="1" applyFont="1" applyBorder="1" applyProtection="1"/>
    <xf numFmtId="0" fontId="43" fillId="5" borderId="0" xfId="2" applyFont="1" applyFill="1" applyBorder="1" applyAlignment="1" applyProtection="1">
      <alignment vertical="center" wrapText="1"/>
    </xf>
    <xf numFmtId="43" fontId="43" fillId="5" borderId="0" xfId="1" applyFont="1" applyFill="1" applyBorder="1" applyAlignment="1" applyProtection="1">
      <alignment vertical="center" wrapText="1"/>
    </xf>
    <xf numFmtId="0" fontId="28" fillId="0" borderId="0" xfId="2" applyFont="1" applyBorder="1" applyProtection="1"/>
    <xf numFmtId="0" fontId="49" fillId="3" borderId="0" xfId="2" applyFont="1" applyFill="1" applyBorder="1" applyAlignment="1" applyProtection="1">
      <alignment horizontal="left" vertical="center"/>
    </xf>
    <xf numFmtId="0" fontId="51" fillId="0" borderId="0" xfId="0" applyFont="1" applyAlignment="1" applyProtection="1">
      <alignment horizontal="left" vertical="center"/>
    </xf>
    <xf numFmtId="0" fontId="51" fillId="0" borderId="0" xfId="2" applyFont="1" applyBorder="1" applyAlignment="1" applyProtection="1">
      <alignment horizontal="left"/>
    </xf>
    <xf numFmtId="0" fontId="28" fillId="7" borderId="0" xfId="2" applyFont="1" applyFill="1" applyBorder="1" applyAlignment="1" applyProtection="1">
      <alignment vertical="center"/>
    </xf>
    <xf numFmtId="0" fontId="28" fillId="7" borderId="0" xfId="2" applyFont="1" applyFill="1" applyBorder="1" applyAlignment="1" applyProtection="1">
      <alignment vertical="center" wrapText="1"/>
    </xf>
    <xf numFmtId="0" fontId="45" fillId="12" borderId="0" xfId="2" applyFont="1" applyFill="1" applyBorder="1" applyAlignment="1" applyProtection="1">
      <alignment horizontal="left" vertical="center"/>
    </xf>
    <xf numFmtId="43" fontId="29" fillId="0" borderId="0" xfId="1" applyFont="1" applyBorder="1" applyAlignment="1" applyProtection="1">
      <alignment vertical="center" wrapText="1"/>
    </xf>
    <xf numFmtId="0" fontId="29" fillId="0" borderId="0" xfId="2" applyFont="1" applyAlignment="1" applyProtection="1">
      <alignment horizontal="left"/>
    </xf>
    <xf numFmtId="43" fontId="13" fillId="0" borderId="0" xfId="1" applyFont="1" applyBorder="1" applyAlignment="1" applyProtection="1">
      <alignment vertical="center" wrapText="1"/>
    </xf>
    <xf numFmtId="0" fontId="45" fillId="10" borderId="17" xfId="2" applyFont="1" applyFill="1" applyBorder="1" applyAlignment="1" applyProtection="1">
      <alignment horizontal="left" vertical="center"/>
    </xf>
    <xf numFmtId="0" fontId="45" fillId="10" borderId="7" xfId="2" applyFont="1" applyFill="1" applyBorder="1" applyAlignment="1" applyProtection="1">
      <alignment vertical="center" wrapText="1"/>
    </xf>
    <xf numFmtId="0" fontId="28" fillId="7" borderId="17" xfId="2" applyFont="1" applyFill="1" applyBorder="1" applyAlignment="1" applyProtection="1">
      <alignment vertical="center"/>
    </xf>
    <xf numFmtId="0" fontId="28" fillId="7" borderId="7" xfId="2" applyFont="1" applyFill="1" applyBorder="1" applyAlignment="1" applyProtection="1">
      <alignment vertical="center" wrapText="1"/>
    </xf>
    <xf numFmtId="0" fontId="13" fillId="0" borderId="7" xfId="2" applyFont="1" applyBorder="1" applyAlignment="1" applyProtection="1">
      <alignment vertical="center" wrapText="1"/>
    </xf>
    <xf numFmtId="43" fontId="13" fillId="0" borderId="18" xfId="1" applyFont="1" applyBorder="1" applyAlignment="1" applyProtection="1">
      <alignment vertical="center" wrapText="1"/>
    </xf>
    <xf numFmtId="0" fontId="13" fillId="0" borderId="20" xfId="2" applyFont="1" applyBorder="1" applyAlignment="1" applyProtection="1">
      <alignment vertical="center" wrapText="1"/>
    </xf>
    <xf numFmtId="43" fontId="13" fillId="0" borderId="21" xfId="1" applyFont="1" applyBorder="1" applyAlignment="1" applyProtection="1">
      <alignment vertical="center" wrapText="1"/>
    </xf>
    <xf numFmtId="0" fontId="24" fillId="0" borderId="0" xfId="2" applyFont="1" applyAlignment="1" applyProtection="1">
      <alignment vertical="center"/>
    </xf>
    <xf numFmtId="0" fontId="24" fillId="0" borderId="0" xfId="2" applyFont="1" applyAlignment="1" applyProtection="1">
      <alignment vertical="center" wrapText="1"/>
    </xf>
    <xf numFmtId="43" fontId="24" fillId="0" borderId="0" xfId="1" applyFont="1" applyAlignment="1" applyProtection="1">
      <alignment vertical="center" wrapText="1"/>
    </xf>
    <xf numFmtId="0" fontId="24" fillId="0" borderId="0" xfId="2" applyFont="1" applyAlignment="1" applyProtection="1">
      <alignment wrapText="1"/>
    </xf>
    <xf numFmtId="43" fontId="24" fillId="0" borderId="0" xfId="1" applyFont="1" applyAlignment="1" applyProtection="1">
      <alignment wrapText="1"/>
    </xf>
    <xf numFmtId="0" fontId="47" fillId="0" borderId="0" xfId="2" applyFont="1" applyBorder="1" applyAlignment="1" applyProtection="1">
      <alignment vertical="center"/>
      <protection locked="0"/>
    </xf>
    <xf numFmtId="43" fontId="0" fillId="13" borderId="7" xfId="1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31" fillId="12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31" fillId="1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5" fillId="0" borderId="8" xfId="2" applyFont="1" applyBorder="1" applyAlignment="1" applyProtection="1">
      <alignment horizontal="center" vertical="center" wrapText="1"/>
    </xf>
    <xf numFmtId="0" fontId="55" fillId="0" borderId="10" xfId="2" applyFont="1" applyBorder="1" applyAlignment="1" applyProtection="1">
      <alignment horizontal="center" vertical="center" wrapText="1"/>
    </xf>
    <xf numFmtId="0" fontId="35" fillId="0" borderId="9" xfId="2" applyFont="1" applyBorder="1" applyAlignment="1" applyProtection="1">
      <alignment horizontal="center" vertical="center" wrapText="1"/>
    </xf>
    <xf numFmtId="43" fontId="0" fillId="13" borderId="11" xfId="1" applyFont="1" applyFill="1" applyBorder="1" applyAlignment="1" applyProtection="1">
      <alignment vertical="center"/>
    </xf>
    <xf numFmtId="43" fontId="0" fillId="13" borderId="7" xfId="1" applyFont="1" applyFill="1" applyBorder="1" applyAlignment="1" applyProtection="1">
      <alignment vertical="center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63" fillId="0" borderId="0" xfId="2" applyFont="1" applyAlignment="1" applyProtection="1">
      <alignment horizontal="center"/>
    </xf>
    <xf numFmtId="0" fontId="64" fillId="0" borderId="0" xfId="2" applyFont="1" applyAlignment="1" applyProtection="1">
      <alignment horizontal="center" wrapText="1"/>
    </xf>
    <xf numFmtId="0" fontId="65" fillId="0" borderId="0" xfId="2" applyFont="1" applyBorder="1" applyAlignment="1" applyProtection="1">
      <alignment horizontal="center"/>
    </xf>
    <xf numFmtId="0" fontId="65" fillId="0" borderId="0" xfId="2" applyFont="1" applyFill="1" applyBorder="1" applyAlignment="1" applyProtection="1">
      <alignment horizontal="center"/>
    </xf>
    <xf numFmtId="0" fontId="65" fillId="0" borderId="0" xfId="2" applyFont="1" applyProtection="1"/>
    <xf numFmtId="0" fontId="65" fillId="0" borderId="0" xfId="2" applyFont="1" applyAlignment="1" applyProtection="1">
      <alignment horizontal="left"/>
    </xf>
    <xf numFmtId="0" fontId="63" fillId="0" borderId="0" xfId="2" applyFont="1" applyProtection="1"/>
    <xf numFmtId="0" fontId="65" fillId="0" borderId="0" xfId="2" applyFont="1" applyAlignment="1" applyProtection="1">
      <alignment horizontal="center"/>
    </xf>
    <xf numFmtId="0" fontId="66" fillId="0" borderId="0" xfId="2" applyFont="1" applyAlignment="1" applyProtection="1">
      <alignment horizontal="center"/>
    </xf>
    <xf numFmtId="43" fontId="49" fillId="0" borderId="0" xfId="2" applyNumberFormat="1" applyFont="1" applyBorder="1" applyAlignment="1" applyProtection="1">
      <alignment horizontal="left"/>
    </xf>
    <xf numFmtId="43" fontId="13" fillId="0" borderId="0" xfId="1" applyFont="1" applyFill="1" applyBorder="1" applyAlignment="1" applyProtection="1">
      <alignment vertical="center" wrapText="1"/>
    </xf>
    <xf numFmtId="0" fontId="13" fillId="0" borderId="0" xfId="2" applyFont="1" applyFill="1" applyAlignment="1" applyProtection="1">
      <alignment horizontal="left"/>
    </xf>
    <xf numFmtId="0" fontId="67" fillId="14" borderId="5" xfId="0" applyFont="1" applyFill="1" applyBorder="1" applyAlignment="1" applyProtection="1">
      <alignment horizontal="center" vertical="center" wrapText="1"/>
    </xf>
    <xf numFmtId="0" fontId="28" fillId="0" borderId="0" xfId="2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vertical="center" wrapText="1"/>
    </xf>
    <xf numFmtId="43" fontId="28" fillId="0" borderId="0" xfId="1" applyFont="1" applyFill="1" applyBorder="1" applyAlignment="1" applyProtection="1">
      <alignment vertical="center" wrapText="1"/>
    </xf>
    <xf numFmtId="0" fontId="15" fillId="0" borderId="0" xfId="2" applyFont="1" applyProtection="1">
      <protection locked="0"/>
    </xf>
    <xf numFmtId="43" fontId="15" fillId="0" borderId="0" xfId="1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2" applyFont="1" applyProtection="1">
      <protection locked="0"/>
    </xf>
    <xf numFmtId="0" fontId="23" fillId="0" borderId="0" xfId="2" applyFont="1" applyBorder="1" applyAlignment="1" applyProtection="1">
      <alignment vertical="center" wrapText="1"/>
      <protection locked="0"/>
    </xf>
    <xf numFmtId="0" fontId="23" fillId="0" borderId="0" xfId="2" applyFont="1" applyBorder="1" applyAlignment="1" applyProtection="1">
      <alignment horizontal="center" vertical="center" wrapText="1"/>
      <protection locked="0"/>
    </xf>
    <xf numFmtId="43" fontId="24" fillId="0" borderId="0" xfId="1" applyFont="1" applyBorder="1" applyAlignment="1" applyProtection="1">
      <alignment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43" fontId="24" fillId="0" borderId="0" xfId="1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4" borderId="0" xfId="2" applyFont="1" applyFill="1" applyBorder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 wrapText="1"/>
      <protection locked="0"/>
    </xf>
    <xf numFmtId="0" fontId="13" fillId="0" borderId="0" xfId="2" applyFont="1" applyProtection="1">
      <protection locked="0"/>
    </xf>
    <xf numFmtId="0" fontId="13" fillId="0" borderId="0" xfId="2" applyFont="1" applyFill="1" applyAlignment="1" applyProtection="1">
      <alignment horizontal="left"/>
      <protection locked="0"/>
    </xf>
    <xf numFmtId="0" fontId="24" fillId="0" borderId="0" xfId="2" applyFont="1" applyProtection="1">
      <protection locked="0"/>
    </xf>
    <xf numFmtId="0" fontId="24" fillId="0" borderId="0" xfId="2" applyFont="1" applyFill="1" applyAlignment="1" applyProtection="1">
      <alignment horizontal="left"/>
      <protection locked="0"/>
    </xf>
    <xf numFmtId="0" fontId="24" fillId="0" borderId="0" xfId="2" applyFont="1" applyAlignment="1" applyProtection="1">
      <alignment wrapText="1"/>
      <protection locked="0"/>
    </xf>
    <xf numFmtId="43" fontId="24" fillId="0" borderId="0" xfId="1" applyFont="1" applyAlignment="1" applyProtection="1">
      <alignment wrapText="1"/>
      <protection locked="0"/>
    </xf>
    <xf numFmtId="0" fontId="24" fillId="0" borderId="0" xfId="2" applyFont="1" applyFill="1" applyAlignment="1" applyProtection="1">
      <alignment horizontal="left" vertical="center"/>
      <protection locked="0"/>
    </xf>
    <xf numFmtId="0" fontId="15" fillId="0" borderId="0" xfId="2" applyFont="1" applyFill="1" applyAlignment="1" applyProtection="1">
      <alignment horizontal="left"/>
      <protection locked="0"/>
    </xf>
    <xf numFmtId="0" fontId="22" fillId="0" borderId="0" xfId="2" applyFont="1" applyBorder="1" applyAlignment="1" applyProtection="1">
      <alignment vertical="center"/>
      <protection locked="0"/>
    </xf>
    <xf numFmtId="0" fontId="29" fillId="0" borderId="0" xfId="2" applyFont="1" applyBorder="1" applyAlignment="1" applyProtection="1">
      <alignment vertical="center"/>
      <protection locked="0"/>
    </xf>
    <xf numFmtId="0" fontId="27" fillId="0" borderId="6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vertical="center" wrapText="1"/>
    </xf>
    <xf numFmtId="43" fontId="35" fillId="0" borderId="0" xfId="1" applyFont="1" applyFill="1" applyBorder="1" applyAlignment="1" applyProtection="1">
      <alignment vertical="center" wrapText="1"/>
    </xf>
    <xf numFmtId="43" fontId="35" fillId="0" borderId="0" xfId="1" applyFont="1" applyFill="1" applyBorder="1" applyAlignment="1" applyProtection="1">
      <alignment vertical="center"/>
    </xf>
    <xf numFmtId="43" fontId="35" fillId="0" borderId="0" xfId="1" applyFont="1" applyFill="1" applyBorder="1" applyAlignment="1" applyProtection="1">
      <alignment horizontal="center" vertical="center" wrapText="1"/>
    </xf>
    <xf numFmtId="0" fontId="22" fillId="0" borderId="0" xfId="2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left" vertical="center"/>
    </xf>
    <xf numFmtId="0" fontId="29" fillId="0" borderId="0" xfId="2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49" fontId="13" fillId="0" borderId="0" xfId="2" applyNumberFormat="1" applyFont="1" applyFill="1" applyBorder="1" applyAlignment="1" applyProtection="1">
      <alignment horizontal="left" vertical="center"/>
    </xf>
    <xf numFmtId="43" fontId="13" fillId="0" borderId="0" xfId="1" applyFont="1" applyFill="1" applyBorder="1" applyAlignment="1" applyProtection="1">
      <alignment horizontal="left" vertical="center"/>
    </xf>
    <xf numFmtId="0" fontId="47" fillId="0" borderId="0" xfId="2" applyFont="1" applyBorder="1" applyAlignment="1" applyProtection="1">
      <alignment vertical="center"/>
    </xf>
    <xf numFmtId="43" fontId="33" fillId="0" borderId="0" xfId="1" applyFont="1" applyFill="1" applyBorder="1" applyAlignment="1" applyProtection="1">
      <alignment vertical="center" wrapText="1"/>
    </xf>
    <xf numFmtId="43" fontId="13" fillId="0" borderId="7" xfId="2" applyNumberFormat="1" applyFont="1" applyFill="1" applyBorder="1" applyProtection="1"/>
    <xf numFmtId="0" fontId="15" fillId="0" borderId="0" xfId="2" applyFont="1" applyAlignment="1" applyProtection="1">
      <alignment horizontal="center"/>
      <protection locked="0"/>
    </xf>
    <xf numFmtId="0" fontId="37" fillId="0" borderId="14" xfId="2" applyFont="1" applyBorder="1" applyAlignment="1" applyProtection="1">
      <alignment horizontal="center" vertical="center" wrapText="1"/>
    </xf>
    <xf numFmtId="0" fontId="37" fillId="0" borderId="15" xfId="2" applyFont="1" applyBorder="1" applyAlignment="1" applyProtection="1">
      <alignment horizontal="center" vertical="center" wrapText="1"/>
    </xf>
    <xf numFmtId="0" fontId="37" fillId="0" borderId="16" xfId="2" applyFont="1" applyBorder="1" applyAlignment="1" applyProtection="1">
      <alignment horizontal="center" vertical="center" wrapText="1"/>
    </xf>
    <xf numFmtId="0" fontId="52" fillId="0" borderId="0" xfId="2" applyFont="1" applyBorder="1" applyAlignment="1" applyProtection="1">
      <alignment horizontal="center" wrapText="1"/>
    </xf>
    <xf numFmtId="0" fontId="34" fillId="9" borderId="0" xfId="2" applyFont="1" applyFill="1" applyBorder="1" applyAlignment="1" applyProtection="1">
      <alignment horizontal="left" vertical="center" wrapText="1"/>
    </xf>
    <xf numFmtId="0" fontId="49" fillId="0" borderId="0" xfId="2" applyFont="1" applyBorder="1" applyAlignment="1" applyProtection="1">
      <alignment horizontal="left" vertical="top" wrapText="1"/>
    </xf>
    <xf numFmtId="0" fontId="50" fillId="0" borderId="0" xfId="0" applyFont="1" applyAlignment="1" applyProtection="1">
      <alignment horizontal="left" vertical="center" wrapText="1"/>
    </xf>
    <xf numFmtId="0" fontId="34" fillId="9" borderId="0" xfId="2" applyFont="1" applyFill="1" applyBorder="1" applyAlignment="1" applyProtection="1">
      <alignment horizontal="left" vertical="top" wrapText="1"/>
    </xf>
    <xf numFmtId="0" fontId="28" fillId="0" borderId="0" xfId="2" applyFont="1" applyBorder="1" applyAlignment="1" applyProtection="1">
      <alignment vertical="top" wrapText="1"/>
    </xf>
    <xf numFmtId="0" fontId="39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43" fontId="8" fillId="0" borderId="4" xfId="1" applyFont="1" applyBorder="1" applyAlignment="1" applyProtection="1">
      <alignment horizontal="center" vertical="center" wrapText="1"/>
      <protection locked="0"/>
    </xf>
    <xf numFmtId="43" fontId="8" fillId="0" borderId="3" xfId="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3399"/>
      <color rgb="FFCC0000"/>
      <color rgb="FF0000FF"/>
      <color rgb="FF99CC00"/>
      <color rgb="FF669900"/>
      <color rgb="FF666699"/>
      <color rgb="FF99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BH512"/>
  <sheetViews>
    <sheetView tabSelected="1" zoomScale="85" zoomScaleNormal="85" zoomScaleSheetLayoutView="100" workbookViewId="0">
      <selection activeCell="F12" sqref="F12"/>
    </sheetView>
  </sheetViews>
  <sheetFormatPr baseColWidth="10" defaultColWidth="19.42578125" defaultRowHeight="12.75" x14ac:dyDescent="0.2"/>
  <cols>
    <col min="1" max="1" width="1.42578125" style="64" customWidth="1"/>
    <col min="2" max="2" width="7.28515625" style="72" customWidth="1"/>
    <col min="3" max="3" width="15.7109375" style="64" customWidth="1"/>
    <col min="4" max="4" width="79.140625" style="204" customWidth="1"/>
    <col min="5" max="5" width="15.5703125" style="205" customWidth="1"/>
    <col min="6" max="6" width="43.85546875" style="112" customWidth="1"/>
    <col min="7" max="7" width="2.28515625" style="229" hidden="1" customWidth="1"/>
    <col min="8" max="8" width="7.28515625" style="64" customWidth="1"/>
    <col min="9" max="9" width="30.85546875" style="133" customWidth="1"/>
    <col min="10" max="10" width="19.42578125" style="64"/>
    <col min="11" max="11" width="13.42578125" style="64" customWidth="1"/>
    <col min="12" max="16384" width="19.42578125" style="64"/>
  </cols>
  <sheetData>
    <row r="1" spans="1:13" s="1" customFormat="1" ht="34.5" customHeight="1" x14ac:dyDescent="0.25">
      <c r="B1" s="277"/>
      <c r="C1" s="238"/>
      <c r="D1" s="239" t="s">
        <v>0</v>
      </c>
      <c r="E1" s="238"/>
      <c r="F1" s="141"/>
      <c r="G1" s="221"/>
      <c r="I1" s="133"/>
    </row>
    <row r="2" spans="1:13" s="1" customFormat="1" ht="34.5" customHeight="1" thickBot="1" x14ac:dyDescent="0.3">
      <c r="B2" s="277"/>
      <c r="C2" s="238"/>
      <c r="D2" s="240" t="s">
        <v>981</v>
      </c>
      <c r="E2" s="238"/>
      <c r="F2" s="112"/>
      <c r="G2" s="221"/>
      <c r="H2" s="281" t="s">
        <v>985</v>
      </c>
      <c r="I2" s="281"/>
      <c r="J2" s="281"/>
    </row>
    <row r="3" spans="1:13" s="49" customFormat="1" ht="26.25" hidden="1" thickBot="1" x14ac:dyDescent="0.25">
      <c r="B3" s="65" t="s">
        <v>474</v>
      </c>
      <c r="C3" s="142" t="s">
        <v>475</v>
      </c>
      <c r="D3" s="143" t="s">
        <v>476</v>
      </c>
      <c r="E3" s="144"/>
      <c r="F3" s="112"/>
      <c r="G3" s="145"/>
      <c r="I3" s="134"/>
    </row>
    <row r="4" spans="1:13" s="49" customFormat="1" ht="13.5" hidden="1" thickBot="1" x14ac:dyDescent="0.25">
      <c r="B4" s="66"/>
      <c r="D4" s="146" t="s">
        <v>477</v>
      </c>
      <c r="E4" s="147"/>
      <c r="F4" s="112"/>
      <c r="G4" s="145"/>
      <c r="I4" s="134"/>
    </row>
    <row r="5" spans="1:13" s="50" customFormat="1" ht="30" customHeight="1" thickBot="1" x14ac:dyDescent="0.3">
      <c r="B5" s="27" t="s">
        <v>471</v>
      </c>
      <c r="C5" s="27" t="s">
        <v>53</v>
      </c>
      <c r="D5" s="28" t="s">
        <v>478</v>
      </c>
      <c r="E5" s="29" t="s">
        <v>470</v>
      </c>
      <c r="F5" s="112" t="s">
        <v>479</v>
      </c>
      <c r="G5" s="222"/>
      <c r="H5" s="114" t="s">
        <v>688</v>
      </c>
      <c r="I5" s="135" t="s">
        <v>478</v>
      </c>
      <c r="J5" s="114" t="s">
        <v>470</v>
      </c>
    </row>
    <row r="6" spans="1:13" s="47" customFormat="1" ht="18.75" customHeight="1" x14ac:dyDescent="0.4">
      <c r="A6" s="47" t="s">
        <v>975</v>
      </c>
      <c r="B6" s="67"/>
      <c r="C6" s="148" t="s">
        <v>55</v>
      </c>
      <c r="D6" s="149" t="s">
        <v>56</v>
      </c>
      <c r="E6" s="110">
        <f>+E7+E401+E458</f>
        <v>0</v>
      </c>
      <c r="F6" s="230">
        <f>+E6-'Norma CRI - Ley Ingresos 2017'!C4</f>
        <v>0</v>
      </c>
      <c r="G6" s="151" t="s">
        <v>480</v>
      </c>
      <c r="I6" s="140" t="s">
        <v>1026</v>
      </c>
      <c r="J6" s="51">
        <f>SUM(J8:J467)</f>
        <v>0</v>
      </c>
      <c r="K6" s="52">
        <f>+E6-J6</f>
        <v>0</v>
      </c>
      <c r="L6" s="52">
        <f>+J6-'Resumen Fuentes de Financiamien'!D61</f>
        <v>0</v>
      </c>
      <c r="M6" s="52"/>
    </row>
    <row r="7" spans="1:13" s="47" customFormat="1" ht="18.75" customHeight="1" x14ac:dyDescent="0.25">
      <c r="A7" s="47" t="s">
        <v>975</v>
      </c>
      <c r="B7" s="67"/>
      <c r="C7" s="148" t="s">
        <v>57</v>
      </c>
      <c r="D7" s="149" t="s">
        <v>58</v>
      </c>
      <c r="E7" s="111">
        <f>+E8+E31+E34+E255+E288+E328</f>
        <v>0</v>
      </c>
      <c r="F7" s="230"/>
      <c r="G7" s="151" t="s">
        <v>480</v>
      </c>
      <c r="I7" s="136"/>
    </row>
    <row r="8" spans="1:13" s="47" customFormat="1" ht="18.75" customHeight="1" x14ac:dyDescent="0.25">
      <c r="B8" s="67">
        <v>1</v>
      </c>
      <c r="C8" s="148" t="s">
        <v>59</v>
      </c>
      <c r="D8" s="149" t="s">
        <v>60</v>
      </c>
      <c r="E8" s="111">
        <f>+E9+E16+E23+E26</f>
        <v>0</v>
      </c>
      <c r="F8" s="150"/>
      <c r="G8" s="151" t="s">
        <v>480</v>
      </c>
      <c r="H8" s="113">
        <v>111</v>
      </c>
      <c r="I8" s="126" t="s">
        <v>709</v>
      </c>
      <c r="J8" s="53">
        <f>+E8</f>
        <v>0</v>
      </c>
      <c r="M8" s="52"/>
    </row>
    <row r="9" spans="1:13" s="47" customFormat="1" ht="18.75" customHeight="1" x14ac:dyDescent="0.25">
      <c r="B9" s="67">
        <v>11</v>
      </c>
      <c r="C9" s="152" t="s">
        <v>61</v>
      </c>
      <c r="D9" s="153" t="s">
        <v>62</v>
      </c>
      <c r="E9" s="86">
        <f>+E10+E13</f>
        <v>0</v>
      </c>
      <c r="F9" s="150"/>
      <c r="G9" s="151" t="s">
        <v>480</v>
      </c>
      <c r="I9" s="136"/>
    </row>
    <row r="10" spans="1:13" s="47" customFormat="1" ht="18.75" customHeight="1" x14ac:dyDescent="0.25">
      <c r="B10" s="67"/>
      <c r="C10" s="154" t="s">
        <v>63</v>
      </c>
      <c r="D10" s="155" t="s">
        <v>64</v>
      </c>
      <c r="E10" s="84">
        <f>+E11+E12</f>
        <v>0</v>
      </c>
      <c r="F10" s="150"/>
      <c r="G10" s="151" t="s">
        <v>480</v>
      </c>
      <c r="I10" s="136"/>
    </row>
    <row r="11" spans="1:13" s="54" customFormat="1" ht="18.75" customHeight="1" x14ac:dyDescent="0.25">
      <c r="B11" s="67"/>
      <c r="C11" s="42" t="s">
        <v>65</v>
      </c>
      <c r="D11" s="43" t="s">
        <v>66</v>
      </c>
      <c r="E11" s="41">
        <v>0</v>
      </c>
      <c r="F11" s="150"/>
      <c r="G11" s="67" t="s">
        <v>481</v>
      </c>
      <c r="I11" s="137"/>
    </row>
    <row r="12" spans="1:13" s="54" customFormat="1" ht="18.75" customHeight="1" x14ac:dyDescent="0.25">
      <c r="B12" s="67"/>
      <c r="C12" s="42" t="s">
        <v>67</v>
      </c>
      <c r="D12" s="43" t="s">
        <v>64</v>
      </c>
      <c r="E12" s="41">
        <v>0</v>
      </c>
      <c r="F12" s="150"/>
      <c r="G12" s="67" t="s">
        <v>481</v>
      </c>
      <c r="I12" s="137"/>
    </row>
    <row r="13" spans="1:13" s="47" customFormat="1" ht="18.75" customHeight="1" x14ac:dyDescent="0.25">
      <c r="B13" s="67"/>
      <c r="C13" s="156" t="s">
        <v>68</v>
      </c>
      <c r="D13" s="155" t="s">
        <v>69</v>
      </c>
      <c r="E13" s="84">
        <f>+E14+E15</f>
        <v>0</v>
      </c>
      <c r="F13" s="150"/>
      <c r="G13" s="151" t="s">
        <v>480</v>
      </c>
      <c r="I13" s="136"/>
    </row>
    <row r="14" spans="1:13" s="54" customFormat="1" ht="18.75" customHeight="1" x14ac:dyDescent="0.25">
      <c r="B14" s="67"/>
      <c r="C14" s="42" t="s">
        <v>70</v>
      </c>
      <c r="D14" s="43" t="s">
        <v>482</v>
      </c>
      <c r="E14" s="41">
        <v>0</v>
      </c>
      <c r="F14" s="150"/>
      <c r="G14" s="67" t="s">
        <v>481</v>
      </c>
      <c r="I14" s="137"/>
    </row>
    <row r="15" spans="1:13" s="54" customFormat="1" ht="18.75" customHeight="1" x14ac:dyDescent="0.25">
      <c r="B15" s="67"/>
      <c r="C15" s="42" t="s">
        <v>483</v>
      </c>
      <c r="D15" s="43" t="s">
        <v>484</v>
      </c>
      <c r="E15" s="41">
        <v>0</v>
      </c>
      <c r="F15" s="150"/>
      <c r="G15" s="67" t="s">
        <v>481</v>
      </c>
      <c r="I15" s="137"/>
    </row>
    <row r="16" spans="1:13" s="47" customFormat="1" ht="18.75" customHeight="1" x14ac:dyDescent="0.25">
      <c r="B16" s="67">
        <v>12</v>
      </c>
      <c r="C16" s="152" t="s">
        <v>71</v>
      </c>
      <c r="D16" s="153" t="s">
        <v>72</v>
      </c>
      <c r="E16" s="86">
        <f>+E17</f>
        <v>0</v>
      </c>
      <c r="F16" s="150"/>
      <c r="G16" s="151" t="s">
        <v>480</v>
      </c>
      <c r="I16" s="136"/>
    </row>
    <row r="17" spans="1:60" s="47" customFormat="1" ht="18.75" customHeight="1" x14ac:dyDescent="0.25">
      <c r="B17" s="67"/>
      <c r="C17" s="154" t="s">
        <v>73</v>
      </c>
      <c r="D17" s="155" t="s">
        <v>74</v>
      </c>
      <c r="E17" s="84">
        <f>+E18+E19+E20+E21+E22</f>
        <v>0</v>
      </c>
      <c r="F17" s="150"/>
      <c r="G17" s="151" t="s">
        <v>480</v>
      </c>
      <c r="I17" s="136"/>
    </row>
    <row r="18" spans="1:60" s="47" customFormat="1" ht="18.75" customHeight="1" x14ac:dyDescent="0.25">
      <c r="B18" s="67"/>
      <c r="C18" s="44" t="s">
        <v>75</v>
      </c>
      <c r="D18" s="45" t="s">
        <v>76</v>
      </c>
      <c r="E18" s="41">
        <v>0</v>
      </c>
      <c r="F18" s="150"/>
      <c r="G18" s="67" t="s">
        <v>481</v>
      </c>
      <c r="I18" s="136"/>
    </row>
    <row r="19" spans="1:60" s="47" customFormat="1" ht="18.75" customHeight="1" x14ac:dyDescent="0.25">
      <c r="B19" s="67"/>
      <c r="C19" s="44" t="s">
        <v>77</v>
      </c>
      <c r="D19" s="45" t="s">
        <v>485</v>
      </c>
      <c r="E19" s="41">
        <v>0</v>
      </c>
      <c r="F19" s="150"/>
      <c r="G19" s="67" t="s">
        <v>481</v>
      </c>
      <c r="I19" s="136"/>
    </row>
    <row r="20" spans="1:60" s="47" customFormat="1" ht="18.75" customHeight="1" x14ac:dyDescent="0.25">
      <c r="B20" s="67"/>
      <c r="C20" s="44" t="s">
        <v>78</v>
      </c>
      <c r="D20" s="45" t="s">
        <v>79</v>
      </c>
      <c r="E20" s="41">
        <v>0</v>
      </c>
      <c r="F20" s="150"/>
      <c r="G20" s="67" t="s">
        <v>481</v>
      </c>
      <c r="I20" s="136"/>
    </row>
    <row r="21" spans="1:60" s="47" customFormat="1" ht="18.75" customHeight="1" x14ac:dyDescent="0.25">
      <c r="B21" s="67"/>
      <c r="C21" s="44" t="s">
        <v>80</v>
      </c>
      <c r="D21" s="45" t="s">
        <v>486</v>
      </c>
      <c r="E21" s="41">
        <v>0</v>
      </c>
      <c r="F21" s="150"/>
      <c r="G21" s="67" t="s">
        <v>481</v>
      </c>
      <c r="I21" s="136"/>
    </row>
    <row r="22" spans="1:60" s="47" customFormat="1" ht="18.75" customHeight="1" x14ac:dyDescent="0.25">
      <c r="B22" s="67"/>
      <c r="C22" s="46" t="s">
        <v>81</v>
      </c>
      <c r="D22" s="45" t="s">
        <v>82</v>
      </c>
      <c r="E22" s="41">
        <v>0</v>
      </c>
      <c r="F22" s="150"/>
      <c r="G22" s="67" t="s">
        <v>481</v>
      </c>
      <c r="I22" s="136"/>
    </row>
    <row r="23" spans="1:60" s="158" customFormat="1" ht="18.75" customHeight="1" x14ac:dyDescent="0.25">
      <c r="A23" s="47"/>
      <c r="B23" s="68">
        <v>13</v>
      </c>
      <c r="C23" s="152" t="s">
        <v>83</v>
      </c>
      <c r="D23" s="152" t="s">
        <v>84</v>
      </c>
      <c r="E23" s="87">
        <f>+E24</f>
        <v>0</v>
      </c>
      <c r="F23" s="157"/>
      <c r="G23" s="151" t="s">
        <v>480</v>
      </c>
      <c r="H23" s="48"/>
      <c r="I23" s="12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60" s="47" customFormat="1" ht="18.75" customHeight="1" x14ac:dyDescent="0.25">
      <c r="B24" s="67"/>
      <c r="C24" s="154" t="s">
        <v>85</v>
      </c>
      <c r="D24" s="155" t="s">
        <v>86</v>
      </c>
      <c r="E24" s="84">
        <f>+E25</f>
        <v>0</v>
      </c>
      <c r="F24" s="159" t="s">
        <v>755</v>
      </c>
      <c r="G24" s="223" t="s">
        <v>480</v>
      </c>
      <c r="I24" s="136"/>
    </row>
    <row r="25" spans="1:60" s="47" customFormat="1" ht="24" customHeight="1" x14ac:dyDescent="0.25">
      <c r="B25" s="67"/>
      <c r="C25" s="46" t="s">
        <v>87</v>
      </c>
      <c r="D25" s="45" t="s">
        <v>86</v>
      </c>
      <c r="E25" s="41">
        <v>0</v>
      </c>
      <c r="F25" s="160" t="s">
        <v>756</v>
      </c>
      <c r="G25" s="224" t="s">
        <v>481</v>
      </c>
      <c r="I25" s="136"/>
    </row>
    <row r="26" spans="1:60" s="47" customFormat="1" ht="18.75" customHeight="1" x14ac:dyDescent="0.25">
      <c r="B26" s="67">
        <v>17</v>
      </c>
      <c r="C26" s="152" t="s">
        <v>88</v>
      </c>
      <c r="D26" s="153" t="s">
        <v>89</v>
      </c>
      <c r="E26" s="86">
        <f>+E27+E28+E29</f>
        <v>0</v>
      </c>
      <c r="F26" s="150"/>
      <c r="G26" s="151" t="s">
        <v>480</v>
      </c>
      <c r="I26" s="136"/>
    </row>
    <row r="27" spans="1:60" s="47" customFormat="1" ht="18.75" customHeight="1" x14ac:dyDescent="0.25">
      <c r="B27" s="67"/>
      <c r="C27" s="44" t="s">
        <v>90</v>
      </c>
      <c r="D27" s="45" t="s">
        <v>487</v>
      </c>
      <c r="E27" s="41">
        <v>0</v>
      </c>
      <c r="F27" s="161"/>
      <c r="G27" s="67" t="s">
        <v>481</v>
      </c>
      <c r="I27" s="136"/>
    </row>
    <row r="28" spans="1:60" s="47" customFormat="1" ht="18.75" customHeight="1" x14ac:dyDescent="0.25">
      <c r="B28" s="67"/>
      <c r="C28" s="44" t="s">
        <v>92</v>
      </c>
      <c r="D28" s="45" t="s">
        <v>91</v>
      </c>
      <c r="E28" s="41">
        <v>0</v>
      </c>
      <c r="F28" s="150"/>
      <c r="G28" s="67" t="s">
        <v>481</v>
      </c>
      <c r="I28" s="136"/>
    </row>
    <row r="29" spans="1:60" s="47" customFormat="1" ht="18.75" customHeight="1" x14ac:dyDescent="0.25">
      <c r="B29" s="67"/>
      <c r="C29" s="44" t="s">
        <v>671</v>
      </c>
      <c r="D29" s="45" t="s">
        <v>488</v>
      </c>
      <c r="E29" s="41">
        <v>0</v>
      </c>
      <c r="F29" s="150"/>
      <c r="G29" s="67" t="s">
        <v>481</v>
      </c>
      <c r="I29" s="136"/>
    </row>
    <row r="30" spans="1:60" s="47" customFormat="1" ht="18.75" customHeight="1" x14ac:dyDescent="0.25">
      <c r="B30" s="67">
        <v>18</v>
      </c>
      <c r="C30" s="152" t="s">
        <v>93</v>
      </c>
      <c r="D30" s="153" t="s">
        <v>94</v>
      </c>
      <c r="E30" s="88" t="s">
        <v>489</v>
      </c>
      <c r="F30" s="150"/>
      <c r="G30" s="151" t="s">
        <v>480</v>
      </c>
      <c r="I30" s="136"/>
    </row>
    <row r="31" spans="1:60" s="47" customFormat="1" ht="18.75" customHeight="1" x14ac:dyDescent="0.25">
      <c r="B31" s="67">
        <v>3</v>
      </c>
      <c r="C31" s="148" t="s">
        <v>104</v>
      </c>
      <c r="D31" s="149" t="s">
        <v>105</v>
      </c>
      <c r="E31" s="111">
        <f>+E32</f>
        <v>0</v>
      </c>
      <c r="F31" s="150"/>
      <c r="G31" s="151" t="s">
        <v>480</v>
      </c>
      <c r="H31" s="113">
        <v>111</v>
      </c>
      <c r="I31" s="126" t="s">
        <v>709</v>
      </c>
      <c r="J31" s="53">
        <f>+E31</f>
        <v>0</v>
      </c>
      <c r="M31" s="52"/>
    </row>
    <row r="32" spans="1:60" s="47" customFormat="1" ht="18.75" customHeight="1" x14ac:dyDescent="0.25">
      <c r="B32" s="67">
        <v>31</v>
      </c>
      <c r="C32" s="152" t="s">
        <v>106</v>
      </c>
      <c r="D32" s="153" t="s">
        <v>107</v>
      </c>
      <c r="E32" s="86">
        <f>+E33</f>
        <v>0</v>
      </c>
      <c r="F32" s="150"/>
      <c r="G32" s="151" t="s">
        <v>480</v>
      </c>
      <c r="I32" s="136"/>
    </row>
    <row r="33" spans="2:13" s="47" customFormat="1" ht="18.75" customHeight="1" x14ac:dyDescent="0.25">
      <c r="B33" s="67"/>
      <c r="C33" s="44" t="s">
        <v>108</v>
      </c>
      <c r="D33" s="45" t="s">
        <v>490</v>
      </c>
      <c r="E33" s="41">
        <v>0</v>
      </c>
      <c r="F33" s="161"/>
      <c r="G33" s="67" t="s">
        <v>481</v>
      </c>
      <c r="I33" s="136"/>
    </row>
    <row r="34" spans="2:13" s="47" customFormat="1" ht="18.75" customHeight="1" x14ac:dyDescent="0.25">
      <c r="B34" s="67">
        <v>4</v>
      </c>
      <c r="C34" s="148" t="s">
        <v>109</v>
      </c>
      <c r="D34" s="149" t="s">
        <v>110</v>
      </c>
      <c r="E34" s="111">
        <f>+E35+E61++E230+E234</f>
        <v>0</v>
      </c>
      <c r="F34" s="150"/>
      <c r="G34" s="151" t="s">
        <v>480</v>
      </c>
      <c r="H34" s="113">
        <v>111</v>
      </c>
      <c r="I34" s="126" t="s">
        <v>709</v>
      </c>
      <c r="J34" s="53">
        <f>+E34</f>
        <v>0</v>
      </c>
      <c r="M34" s="52"/>
    </row>
    <row r="35" spans="2:13" s="47" customFormat="1" ht="27" customHeight="1" x14ac:dyDescent="0.25">
      <c r="B35" s="67">
        <v>41</v>
      </c>
      <c r="C35" s="152" t="s">
        <v>111</v>
      </c>
      <c r="D35" s="153" t="s">
        <v>112</v>
      </c>
      <c r="E35" s="86">
        <f>+E36+E38+E40+E48+E55</f>
        <v>0</v>
      </c>
      <c r="F35" s="150"/>
      <c r="G35" s="151" t="s">
        <v>480</v>
      </c>
      <c r="I35" s="136"/>
    </row>
    <row r="36" spans="2:13" s="47" customFormat="1" ht="18.75" customHeight="1" x14ac:dyDescent="0.25">
      <c r="B36" s="67"/>
      <c r="C36" s="154" t="s">
        <v>113</v>
      </c>
      <c r="D36" s="155" t="s">
        <v>114</v>
      </c>
      <c r="E36" s="84">
        <f>+E37</f>
        <v>0</v>
      </c>
      <c r="F36" s="150"/>
      <c r="G36" s="151" t="s">
        <v>480</v>
      </c>
      <c r="I36" s="136"/>
    </row>
    <row r="37" spans="2:13" s="47" customFormat="1" ht="18.75" customHeight="1" x14ac:dyDescent="0.25">
      <c r="B37" s="67"/>
      <c r="C37" s="44" t="s">
        <v>115</v>
      </c>
      <c r="D37" s="45" t="s">
        <v>116</v>
      </c>
      <c r="E37" s="41">
        <v>0</v>
      </c>
      <c r="F37" s="150"/>
      <c r="G37" s="67" t="s">
        <v>481</v>
      </c>
      <c r="I37" s="136"/>
    </row>
    <row r="38" spans="2:13" s="47" customFormat="1" ht="18.75" customHeight="1" x14ac:dyDescent="0.25">
      <c r="B38" s="67"/>
      <c r="C38" s="154" t="s">
        <v>117</v>
      </c>
      <c r="D38" s="155" t="s">
        <v>118</v>
      </c>
      <c r="E38" s="84">
        <f>+E39</f>
        <v>0</v>
      </c>
      <c r="F38" s="150"/>
      <c r="G38" s="151" t="s">
        <v>480</v>
      </c>
      <c r="I38" s="136"/>
    </row>
    <row r="39" spans="2:13" s="47" customFormat="1" ht="18.75" customHeight="1" x14ac:dyDescent="0.25">
      <c r="B39" s="67"/>
      <c r="C39" s="44" t="s">
        <v>119</v>
      </c>
      <c r="D39" s="45" t="s">
        <v>120</v>
      </c>
      <c r="E39" s="41">
        <v>0</v>
      </c>
      <c r="F39" s="150"/>
      <c r="G39" s="67" t="s">
        <v>481</v>
      </c>
      <c r="I39" s="136"/>
    </row>
    <row r="40" spans="2:13" s="47" customFormat="1" ht="18.75" customHeight="1" x14ac:dyDescent="0.25">
      <c r="B40" s="67"/>
      <c r="C40" s="154" t="s">
        <v>672</v>
      </c>
      <c r="D40" s="155" t="s">
        <v>186</v>
      </c>
      <c r="E40" s="84">
        <f>SUM(E41:E47)</f>
        <v>0</v>
      </c>
      <c r="F40" s="150"/>
      <c r="G40" s="151" t="s">
        <v>480</v>
      </c>
      <c r="I40" s="136"/>
    </row>
    <row r="41" spans="2:13" s="47" customFormat="1" ht="18.75" customHeight="1" x14ac:dyDescent="0.25">
      <c r="B41" s="67"/>
      <c r="C41" s="46" t="s">
        <v>491</v>
      </c>
      <c r="D41" s="45" t="s">
        <v>492</v>
      </c>
      <c r="E41" s="41">
        <v>0</v>
      </c>
      <c r="F41" s="159" t="s">
        <v>757</v>
      </c>
      <c r="G41" s="224" t="s">
        <v>481</v>
      </c>
      <c r="I41" s="136"/>
    </row>
    <row r="42" spans="2:13" s="47" customFormat="1" ht="18.75" customHeight="1" x14ac:dyDescent="0.25">
      <c r="B42" s="67"/>
      <c r="C42" s="46" t="s">
        <v>673</v>
      </c>
      <c r="D42" s="45" t="s">
        <v>493</v>
      </c>
      <c r="E42" s="41">
        <v>0</v>
      </c>
      <c r="F42" s="159" t="s">
        <v>757</v>
      </c>
      <c r="G42" s="224" t="s">
        <v>481</v>
      </c>
      <c r="I42" s="136"/>
    </row>
    <row r="43" spans="2:13" s="47" customFormat="1" ht="18.75" customHeight="1" x14ac:dyDescent="0.25">
      <c r="B43" s="67"/>
      <c r="C43" s="46" t="s">
        <v>494</v>
      </c>
      <c r="D43" s="45" t="s">
        <v>495</v>
      </c>
      <c r="E43" s="41">
        <v>0</v>
      </c>
      <c r="F43" s="159" t="s">
        <v>757</v>
      </c>
      <c r="G43" s="224" t="s">
        <v>481</v>
      </c>
      <c r="I43" s="136"/>
    </row>
    <row r="44" spans="2:13" s="47" customFormat="1" ht="18.75" customHeight="1" x14ac:dyDescent="0.25">
      <c r="B44" s="67"/>
      <c r="C44" s="46" t="s">
        <v>674</v>
      </c>
      <c r="D44" s="45" t="s">
        <v>496</v>
      </c>
      <c r="E44" s="41">
        <v>0</v>
      </c>
      <c r="F44" s="159" t="s">
        <v>757</v>
      </c>
      <c r="G44" s="224" t="s">
        <v>481</v>
      </c>
      <c r="I44" s="136"/>
    </row>
    <row r="45" spans="2:13" s="47" customFormat="1" ht="18.75" customHeight="1" x14ac:dyDescent="0.25">
      <c r="B45" s="67"/>
      <c r="C45" s="46" t="s">
        <v>675</v>
      </c>
      <c r="D45" s="45" t="s">
        <v>497</v>
      </c>
      <c r="E45" s="41">
        <v>0</v>
      </c>
      <c r="F45" s="159" t="s">
        <v>757</v>
      </c>
      <c r="G45" s="224" t="s">
        <v>481</v>
      </c>
      <c r="I45" s="136"/>
    </row>
    <row r="46" spans="2:13" s="47" customFormat="1" ht="18.75" customHeight="1" x14ac:dyDescent="0.25">
      <c r="B46" s="67"/>
      <c r="C46" s="46" t="s">
        <v>727</v>
      </c>
      <c r="D46" s="45" t="s">
        <v>729</v>
      </c>
      <c r="E46" s="41">
        <v>0</v>
      </c>
      <c r="F46" s="150"/>
      <c r="G46" s="67" t="s">
        <v>481</v>
      </c>
      <c r="I46" s="136"/>
    </row>
    <row r="47" spans="2:13" s="47" customFormat="1" ht="18.75" customHeight="1" x14ac:dyDescent="0.25">
      <c r="B47" s="67"/>
      <c r="C47" s="46" t="s">
        <v>728</v>
      </c>
      <c r="D47" s="45" t="s">
        <v>730</v>
      </c>
      <c r="E47" s="41">
        <v>0</v>
      </c>
      <c r="F47" s="150"/>
      <c r="G47" s="67" t="s">
        <v>481</v>
      </c>
      <c r="I47" s="136"/>
    </row>
    <row r="48" spans="2:13" s="47" customFormat="1" ht="18.75" customHeight="1" x14ac:dyDescent="0.25">
      <c r="B48" s="67"/>
      <c r="C48" s="154" t="s">
        <v>676</v>
      </c>
      <c r="D48" s="155" t="s">
        <v>124</v>
      </c>
      <c r="E48" s="84">
        <f>+E49+E50+E51+E52+E53+E54</f>
        <v>0</v>
      </c>
      <c r="F48" s="150"/>
      <c r="G48" s="151" t="s">
        <v>480</v>
      </c>
      <c r="I48" s="136"/>
    </row>
    <row r="49" spans="2:9" s="47" customFormat="1" ht="18.75" customHeight="1" x14ac:dyDescent="0.25">
      <c r="B49" s="67"/>
      <c r="C49" s="46" t="s">
        <v>498</v>
      </c>
      <c r="D49" s="45" t="s">
        <v>126</v>
      </c>
      <c r="E49" s="41">
        <v>0</v>
      </c>
      <c r="F49" s="150"/>
      <c r="G49" s="67" t="s">
        <v>481</v>
      </c>
      <c r="I49" s="136"/>
    </row>
    <row r="50" spans="2:9" s="47" customFormat="1" ht="18.75" customHeight="1" x14ac:dyDescent="0.25">
      <c r="B50" s="67"/>
      <c r="C50" s="46" t="s">
        <v>677</v>
      </c>
      <c r="D50" s="45" t="s">
        <v>128</v>
      </c>
      <c r="E50" s="41">
        <v>0</v>
      </c>
      <c r="F50" s="150"/>
      <c r="G50" s="67" t="s">
        <v>481</v>
      </c>
      <c r="I50" s="136"/>
    </row>
    <row r="51" spans="2:9" s="47" customFormat="1" ht="18.75" customHeight="1" x14ac:dyDescent="0.25">
      <c r="B51" s="67"/>
      <c r="C51" s="46" t="s">
        <v>678</v>
      </c>
      <c r="D51" s="45" t="s">
        <v>130</v>
      </c>
      <c r="E51" s="41">
        <v>0</v>
      </c>
      <c r="F51" s="150"/>
      <c r="G51" s="67" t="s">
        <v>481</v>
      </c>
      <c r="I51" s="136"/>
    </row>
    <row r="52" spans="2:9" s="47" customFormat="1" ht="18.75" customHeight="1" x14ac:dyDescent="0.25">
      <c r="B52" s="67"/>
      <c r="C52" s="46" t="s">
        <v>679</v>
      </c>
      <c r="D52" s="45" t="s">
        <v>499</v>
      </c>
      <c r="E52" s="41">
        <v>0</v>
      </c>
      <c r="F52" s="150"/>
      <c r="G52" s="67" t="s">
        <v>481</v>
      </c>
      <c r="I52" s="136"/>
    </row>
    <row r="53" spans="2:9" s="47" customFormat="1" ht="18.75" customHeight="1" x14ac:dyDescent="0.25">
      <c r="B53" s="67"/>
      <c r="C53" s="46" t="s">
        <v>500</v>
      </c>
      <c r="D53" s="45" t="s">
        <v>501</v>
      </c>
      <c r="E53" s="41">
        <v>0</v>
      </c>
      <c r="F53" s="150"/>
      <c r="G53" s="67" t="s">
        <v>481</v>
      </c>
      <c r="I53" s="136"/>
    </row>
    <row r="54" spans="2:9" s="47" customFormat="1" ht="18.75" customHeight="1" x14ac:dyDescent="0.25">
      <c r="B54" s="67"/>
      <c r="C54" s="46" t="s">
        <v>502</v>
      </c>
      <c r="D54" s="45" t="s">
        <v>503</v>
      </c>
      <c r="E54" s="41">
        <v>0</v>
      </c>
      <c r="F54" s="150"/>
      <c r="G54" s="67" t="s">
        <v>481</v>
      </c>
      <c r="I54" s="136"/>
    </row>
    <row r="55" spans="2:9" s="47" customFormat="1" ht="22.5" customHeight="1" x14ac:dyDescent="0.25">
      <c r="B55" s="67"/>
      <c r="C55" s="154" t="s">
        <v>504</v>
      </c>
      <c r="D55" s="155" t="s">
        <v>505</v>
      </c>
      <c r="E55" s="84">
        <f>+E56+E57+E58+E59+E60</f>
        <v>0</v>
      </c>
      <c r="F55" s="162" t="s">
        <v>758</v>
      </c>
      <c r="G55" s="223" t="s">
        <v>480</v>
      </c>
      <c r="I55" s="136"/>
    </row>
    <row r="56" spans="2:9" s="47" customFormat="1" ht="18.75" customHeight="1" x14ac:dyDescent="0.25">
      <c r="B56" s="67"/>
      <c r="C56" s="46" t="s">
        <v>506</v>
      </c>
      <c r="D56" s="45" t="s">
        <v>507</v>
      </c>
      <c r="E56" s="41">
        <v>0</v>
      </c>
      <c r="F56" s="150"/>
      <c r="G56" s="67" t="s">
        <v>481</v>
      </c>
      <c r="I56" s="136"/>
    </row>
    <row r="57" spans="2:9" s="47" customFormat="1" ht="18.75" customHeight="1" x14ac:dyDescent="0.25">
      <c r="B57" s="67"/>
      <c r="C57" s="46" t="s">
        <v>680</v>
      </c>
      <c r="D57" s="45" t="s">
        <v>508</v>
      </c>
      <c r="E57" s="41">
        <v>0</v>
      </c>
      <c r="F57" s="150"/>
      <c r="G57" s="67" t="s">
        <v>481</v>
      </c>
      <c r="I57" s="136"/>
    </row>
    <row r="58" spans="2:9" s="47" customFormat="1" ht="18.75" customHeight="1" x14ac:dyDescent="0.25">
      <c r="B58" s="67"/>
      <c r="C58" s="46" t="s">
        <v>509</v>
      </c>
      <c r="D58" s="45" t="s">
        <v>510</v>
      </c>
      <c r="E58" s="41">
        <v>0</v>
      </c>
      <c r="F58" s="150"/>
      <c r="G58" s="67" t="s">
        <v>481</v>
      </c>
      <c r="I58" s="136"/>
    </row>
    <row r="59" spans="2:9" s="47" customFormat="1" ht="18.75" customHeight="1" x14ac:dyDescent="0.25">
      <c r="B59" s="67"/>
      <c r="C59" s="46" t="s">
        <v>511</v>
      </c>
      <c r="D59" s="45" t="s">
        <v>512</v>
      </c>
      <c r="E59" s="41">
        <v>0</v>
      </c>
      <c r="F59" s="150"/>
      <c r="G59" s="67" t="s">
        <v>481</v>
      </c>
      <c r="I59" s="136"/>
    </row>
    <row r="60" spans="2:9" s="47" customFormat="1" ht="25.5" customHeight="1" x14ac:dyDescent="0.25">
      <c r="B60" s="67"/>
      <c r="C60" s="46" t="s">
        <v>513</v>
      </c>
      <c r="D60" s="45" t="s">
        <v>514</v>
      </c>
      <c r="E60" s="41">
        <v>0</v>
      </c>
      <c r="F60" s="150"/>
      <c r="G60" s="67" t="s">
        <v>481</v>
      </c>
      <c r="I60" s="136"/>
    </row>
    <row r="61" spans="2:9" s="47" customFormat="1" ht="18.75" customHeight="1" x14ac:dyDescent="0.25">
      <c r="B61" s="67">
        <v>43</v>
      </c>
      <c r="C61" s="152" t="s">
        <v>121</v>
      </c>
      <c r="D61" s="153" t="s">
        <v>122</v>
      </c>
      <c r="E61" s="86">
        <f>+E62+E80+E97++E116+E130+E136+E138+E147+E154+E164+E173+E182+E191+E194+E197+E199+E202</f>
        <v>0</v>
      </c>
      <c r="F61" s="150"/>
      <c r="G61" s="151" t="s">
        <v>480</v>
      </c>
      <c r="I61" s="136"/>
    </row>
    <row r="62" spans="2:9" s="47" customFormat="1" ht="18.75" customHeight="1" x14ac:dyDescent="0.25">
      <c r="B62" s="67"/>
      <c r="C62" s="154" t="s">
        <v>123</v>
      </c>
      <c r="D62" s="155" t="s">
        <v>124</v>
      </c>
      <c r="E62" s="84">
        <f>SUM(E63:E79)</f>
        <v>0</v>
      </c>
      <c r="F62" s="150"/>
      <c r="G62" s="151" t="s">
        <v>480</v>
      </c>
      <c r="I62" s="136"/>
    </row>
    <row r="63" spans="2:9" s="47" customFormat="1" ht="18.75" customHeight="1" x14ac:dyDescent="0.25">
      <c r="B63" s="67"/>
      <c r="C63" s="46" t="s">
        <v>125</v>
      </c>
      <c r="D63" s="45" t="s">
        <v>132</v>
      </c>
      <c r="E63" s="41">
        <v>0</v>
      </c>
      <c r="F63" s="150"/>
      <c r="G63" s="67" t="s">
        <v>481</v>
      </c>
      <c r="I63" s="136"/>
    </row>
    <row r="64" spans="2:9" s="47" customFormat="1" ht="18.75" customHeight="1" x14ac:dyDescent="0.25">
      <c r="B64" s="67"/>
      <c r="C64" s="46" t="s">
        <v>127</v>
      </c>
      <c r="D64" s="45" t="s">
        <v>134</v>
      </c>
      <c r="E64" s="41">
        <v>0</v>
      </c>
      <c r="F64" s="150"/>
      <c r="G64" s="67" t="s">
        <v>481</v>
      </c>
      <c r="I64" s="136"/>
    </row>
    <row r="65" spans="2:10" s="47" customFormat="1" ht="18.75" customHeight="1" x14ac:dyDescent="0.25">
      <c r="B65" s="67"/>
      <c r="C65" s="46" t="s">
        <v>129</v>
      </c>
      <c r="D65" s="45" t="s">
        <v>136</v>
      </c>
      <c r="E65" s="41">
        <v>0</v>
      </c>
      <c r="F65" s="150"/>
      <c r="G65" s="67" t="s">
        <v>481</v>
      </c>
      <c r="I65" s="136"/>
    </row>
    <row r="66" spans="2:10" s="47" customFormat="1" ht="18.75" customHeight="1" x14ac:dyDescent="0.25">
      <c r="B66" s="67"/>
      <c r="C66" s="46" t="s">
        <v>131</v>
      </c>
      <c r="D66" s="45" t="s">
        <v>515</v>
      </c>
      <c r="E66" s="41">
        <v>0</v>
      </c>
      <c r="F66" s="150"/>
      <c r="G66" s="67" t="s">
        <v>481</v>
      </c>
      <c r="I66" s="136"/>
    </row>
    <row r="67" spans="2:10" s="47" customFormat="1" ht="18.75" customHeight="1" x14ac:dyDescent="0.25">
      <c r="B67" s="67"/>
      <c r="C67" s="46" t="s">
        <v>133</v>
      </c>
      <c r="D67" s="45" t="s">
        <v>158</v>
      </c>
      <c r="E67" s="41">
        <v>0</v>
      </c>
      <c r="F67" s="150"/>
      <c r="G67" s="67" t="s">
        <v>481</v>
      </c>
      <c r="I67" s="136"/>
    </row>
    <row r="68" spans="2:10" s="47" customFormat="1" ht="18.75" customHeight="1" x14ac:dyDescent="0.25">
      <c r="B68" s="67"/>
      <c r="C68" s="46" t="s">
        <v>135</v>
      </c>
      <c r="D68" s="45" t="s">
        <v>138</v>
      </c>
      <c r="E68" s="41">
        <v>0</v>
      </c>
      <c r="F68" s="150"/>
      <c r="G68" s="67" t="s">
        <v>481</v>
      </c>
      <c r="I68" s="136"/>
    </row>
    <row r="69" spans="2:10" s="55" customFormat="1" ht="18.75" customHeight="1" x14ac:dyDescent="0.25">
      <c r="B69" s="67"/>
      <c r="C69" s="46" t="s">
        <v>137</v>
      </c>
      <c r="D69" s="45" t="s">
        <v>140</v>
      </c>
      <c r="E69" s="41">
        <v>0</v>
      </c>
      <c r="F69" s="159" t="s">
        <v>759</v>
      </c>
      <c r="G69" s="224" t="s">
        <v>481</v>
      </c>
      <c r="I69" s="138"/>
      <c r="J69" s="47"/>
    </row>
    <row r="70" spans="2:10" s="47" customFormat="1" ht="18.75" customHeight="1" x14ac:dyDescent="0.25">
      <c r="B70" s="67"/>
      <c r="C70" s="46" t="s">
        <v>139</v>
      </c>
      <c r="D70" s="45" t="s">
        <v>142</v>
      </c>
      <c r="E70" s="41">
        <v>0</v>
      </c>
      <c r="F70" s="150"/>
      <c r="G70" s="67" t="s">
        <v>481</v>
      </c>
      <c r="I70" s="136"/>
    </row>
    <row r="71" spans="2:10" s="47" customFormat="1" ht="18.75" customHeight="1" x14ac:dyDescent="0.25">
      <c r="B71" s="67"/>
      <c r="C71" s="46" t="s">
        <v>141</v>
      </c>
      <c r="D71" s="45" t="s">
        <v>144</v>
      </c>
      <c r="E71" s="41">
        <v>0</v>
      </c>
      <c r="F71" s="150"/>
      <c r="G71" s="67" t="s">
        <v>481</v>
      </c>
      <c r="I71" s="136"/>
    </row>
    <row r="72" spans="2:10" s="47" customFormat="1" ht="18.75" customHeight="1" x14ac:dyDescent="0.25">
      <c r="B72" s="67"/>
      <c r="C72" s="46" t="s">
        <v>143</v>
      </c>
      <c r="D72" s="45" t="s">
        <v>146</v>
      </c>
      <c r="E72" s="41">
        <v>0</v>
      </c>
      <c r="F72" s="150"/>
      <c r="G72" s="67" t="s">
        <v>481</v>
      </c>
      <c r="I72" s="136"/>
    </row>
    <row r="73" spans="2:10" s="47" customFormat="1" ht="18.75" customHeight="1" x14ac:dyDescent="0.25">
      <c r="B73" s="67"/>
      <c r="C73" s="46" t="s">
        <v>145</v>
      </c>
      <c r="D73" s="45" t="s">
        <v>148</v>
      </c>
      <c r="E73" s="41">
        <v>0</v>
      </c>
      <c r="F73" s="150"/>
      <c r="G73" s="67" t="s">
        <v>481</v>
      </c>
      <c r="I73" s="136"/>
    </row>
    <row r="74" spans="2:10" s="47" customFormat="1" ht="18.75" customHeight="1" x14ac:dyDescent="0.25">
      <c r="B74" s="67"/>
      <c r="C74" s="46" t="s">
        <v>147</v>
      </c>
      <c r="D74" s="45" t="s">
        <v>150</v>
      </c>
      <c r="E74" s="41">
        <v>0</v>
      </c>
      <c r="F74" s="150"/>
      <c r="G74" s="67" t="s">
        <v>481</v>
      </c>
      <c r="I74" s="136"/>
    </row>
    <row r="75" spans="2:10" s="47" customFormat="1" ht="18.75" customHeight="1" x14ac:dyDescent="0.25">
      <c r="B75" s="67"/>
      <c r="C75" s="46" t="s">
        <v>149</v>
      </c>
      <c r="D75" s="45" t="s">
        <v>152</v>
      </c>
      <c r="E75" s="41">
        <v>0</v>
      </c>
      <c r="F75" s="150"/>
      <c r="G75" s="67" t="s">
        <v>481</v>
      </c>
      <c r="I75" s="136"/>
    </row>
    <row r="76" spans="2:10" s="47" customFormat="1" ht="18.75" customHeight="1" x14ac:dyDescent="0.25">
      <c r="B76" s="67"/>
      <c r="C76" s="46" t="s">
        <v>151</v>
      </c>
      <c r="D76" s="45" t="s">
        <v>154</v>
      </c>
      <c r="E76" s="41">
        <v>0</v>
      </c>
      <c r="F76" s="150"/>
      <c r="G76" s="67" t="s">
        <v>481</v>
      </c>
      <c r="I76" s="136"/>
    </row>
    <row r="77" spans="2:10" s="47" customFormat="1" ht="18.75" customHeight="1" x14ac:dyDescent="0.25">
      <c r="B77" s="67"/>
      <c r="C77" s="46" t="s">
        <v>153</v>
      </c>
      <c r="D77" s="45" t="s">
        <v>156</v>
      </c>
      <c r="E77" s="41">
        <v>0</v>
      </c>
      <c r="F77" s="150"/>
      <c r="G77" s="67" t="s">
        <v>481</v>
      </c>
      <c r="I77" s="136"/>
    </row>
    <row r="78" spans="2:10" s="47" customFormat="1" ht="18.75" customHeight="1" x14ac:dyDescent="0.25">
      <c r="B78" s="67"/>
      <c r="C78" s="46" t="s">
        <v>155</v>
      </c>
      <c r="D78" s="45" t="s">
        <v>157</v>
      </c>
      <c r="E78" s="41">
        <v>0</v>
      </c>
      <c r="F78" s="150"/>
      <c r="G78" s="67" t="s">
        <v>481</v>
      </c>
      <c r="I78" s="136"/>
    </row>
    <row r="79" spans="2:10" s="47" customFormat="1" ht="18.75" customHeight="1" x14ac:dyDescent="0.25">
      <c r="B79" s="67"/>
      <c r="C79" s="46" t="s">
        <v>748</v>
      </c>
      <c r="D79" s="45" t="s">
        <v>747</v>
      </c>
      <c r="E79" s="41">
        <v>0</v>
      </c>
      <c r="F79" s="150"/>
      <c r="G79" s="67" t="s">
        <v>481</v>
      </c>
      <c r="I79" s="136"/>
    </row>
    <row r="80" spans="2:10" s="47" customFormat="1" ht="18.75" customHeight="1" x14ac:dyDescent="0.25">
      <c r="B80" s="67"/>
      <c r="C80" s="154" t="s">
        <v>159</v>
      </c>
      <c r="D80" s="155" t="s">
        <v>160</v>
      </c>
      <c r="E80" s="84">
        <f>+E81+E82+E83+E84+E85+E86+E87+E88+E89+E90+E91+E92+E93+E94+E95+E96</f>
        <v>0</v>
      </c>
      <c r="F80" s="150"/>
      <c r="G80" s="151" t="s">
        <v>480</v>
      </c>
      <c r="I80" s="136"/>
    </row>
    <row r="81" spans="2:9" s="47" customFormat="1" ht="18.75" customHeight="1" x14ac:dyDescent="0.25">
      <c r="B81" s="67"/>
      <c r="C81" s="46" t="s">
        <v>161</v>
      </c>
      <c r="D81" s="45" t="s">
        <v>177</v>
      </c>
      <c r="E81" s="41">
        <v>0</v>
      </c>
      <c r="F81" s="150"/>
      <c r="G81" s="67" t="s">
        <v>481</v>
      </c>
      <c r="I81" s="136"/>
    </row>
    <row r="82" spans="2:9" s="47" customFormat="1" ht="18.75" customHeight="1" x14ac:dyDescent="0.25">
      <c r="B82" s="67"/>
      <c r="C82" s="46" t="s">
        <v>163</v>
      </c>
      <c r="D82" s="45" t="s">
        <v>179</v>
      </c>
      <c r="E82" s="41">
        <v>0</v>
      </c>
      <c r="F82" s="150"/>
      <c r="G82" s="67" t="s">
        <v>481</v>
      </c>
      <c r="I82" s="136"/>
    </row>
    <row r="83" spans="2:9" s="47" customFormat="1" ht="18.75" customHeight="1" x14ac:dyDescent="0.25">
      <c r="B83" s="67"/>
      <c r="C83" s="46" t="s">
        <v>165</v>
      </c>
      <c r="D83" s="45" t="s">
        <v>175</v>
      </c>
      <c r="E83" s="41">
        <v>0</v>
      </c>
      <c r="F83" s="150"/>
      <c r="G83" s="67" t="s">
        <v>481</v>
      </c>
      <c r="I83" s="136"/>
    </row>
    <row r="84" spans="2:9" s="47" customFormat="1" ht="18.75" customHeight="1" x14ac:dyDescent="0.25">
      <c r="B84" s="67"/>
      <c r="C84" s="46" t="s">
        <v>167</v>
      </c>
      <c r="D84" s="45" t="s">
        <v>516</v>
      </c>
      <c r="E84" s="41">
        <v>0</v>
      </c>
      <c r="F84" s="150"/>
      <c r="G84" s="67" t="s">
        <v>481</v>
      </c>
      <c r="I84" s="136"/>
    </row>
    <row r="85" spans="2:9" s="47" customFormat="1" ht="18.75" customHeight="1" x14ac:dyDescent="0.25">
      <c r="B85" s="67"/>
      <c r="C85" s="46" t="s">
        <v>169</v>
      </c>
      <c r="D85" s="45" t="s">
        <v>162</v>
      </c>
      <c r="E85" s="41">
        <v>0</v>
      </c>
      <c r="F85" s="150"/>
      <c r="G85" s="67" t="s">
        <v>481</v>
      </c>
      <c r="I85" s="136"/>
    </row>
    <row r="86" spans="2:9" s="47" customFormat="1" ht="18.75" customHeight="1" x14ac:dyDescent="0.25">
      <c r="B86" s="67"/>
      <c r="C86" s="46" t="s">
        <v>171</v>
      </c>
      <c r="D86" s="45" t="s">
        <v>164</v>
      </c>
      <c r="E86" s="41">
        <v>0</v>
      </c>
      <c r="F86" s="150"/>
      <c r="G86" s="67" t="s">
        <v>481</v>
      </c>
      <c r="I86" s="136"/>
    </row>
    <row r="87" spans="2:9" s="47" customFormat="1" ht="18.75" customHeight="1" x14ac:dyDescent="0.25">
      <c r="B87" s="67"/>
      <c r="C87" s="46" t="s">
        <v>172</v>
      </c>
      <c r="D87" s="45" t="s">
        <v>166</v>
      </c>
      <c r="E87" s="41">
        <v>0</v>
      </c>
      <c r="F87" s="150"/>
      <c r="G87" s="67" t="s">
        <v>481</v>
      </c>
      <c r="I87" s="136"/>
    </row>
    <row r="88" spans="2:9" s="47" customFormat="1" ht="18.75" customHeight="1" x14ac:dyDescent="0.25">
      <c r="B88" s="67"/>
      <c r="C88" s="46" t="s">
        <v>173</v>
      </c>
      <c r="D88" s="45" t="s">
        <v>168</v>
      </c>
      <c r="E88" s="41">
        <v>0</v>
      </c>
      <c r="F88" s="150"/>
      <c r="G88" s="67" t="s">
        <v>481</v>
      </c>
      <c r="I88" s="136"/>
    </row>
    <row r="89" spans="2:9" s="47" customFormat="1" ht="18.75" customHeight="1" x14ac:dyDescent="0.25">
      <c r="B89" s="67"/>
      <c r="C89" s="46" t="s">
        <v>174</v>
      </c>
      <c r="D89" s="45" t="s">
        <v>170</v>
      </c>
      <c r="E89" s="41">
        <v>0</v>
      </c>
      <c r="F89" s="150"/>
      <c r="G89" s="67" t="s">
        <v>481</v>
      </c>
      <c r="I89" s="136"/>
    </row>
    <row r="90" spans="2:9" s="47" customFormat="1" ht="18.75" customHeight="1" x14ac:dyDescent="0.25">
      <c r="B90" s="67"/>
      <c r="C90" s="46" t="s">
        <v>176</v>
      </c>
      <c r="D90" s="45" t="s">
        <v>517</v>
      </c>
      <c r="E90" s="41">
        <v>0</v>
      </c>
      <c r="F90" s="150"/>
      <c r="G90" s="67" t="s">
        <v>481</v>
      </c>
      <c r="I90" s="136"/>
    </row>
    <row r="91" spans="2:9" s="47" customFormat="1" ht="18.75" customHeight="1" x14ac:dyDescent="0.25">
      <c r="B91" s="67"/>
      <c r="C91" s="46" t="s">
        <v>178</v>
      </c>
      <c r="D91" s="45" t="s">
        <v>518</v>
      </c>
      <c r="E91" s="41">
        <v>0</v>
      </c>
      <c r="F91" s="150"/>
      <c r="G91" s="67" t="s">
        <v>481</v>
      </c>
      <c r="I91" s="136"/>
    </row>
    <row r="92" spans="2:9" s="47" customFormat="1" ht="18.75" customHeight="1" x14ac:dyDescent="0.25">
      <c r="B92" s="67"/>
      <c r="C92" s="46" t="s">
        <v>180</v>
      </c>
      <c r="D92" s="45" t="s">
        <v>181</v>
      </c>
      <c r="E92" s="41">
        <v>0</v>
      </c>
      <c r="F92" s="150"/>
      <c r="G92" s="67" t="s">
        <v>481</v>
      </c>
      <c r="I92" s="136"/>
    </row>
    <row r="93" spans="2:9" s="47" customFormat="1" ht="18.75" customHeight="1" x14ac:dyDescent="0.25">
      <c r="B93" s="67"/>
      <c r="C93" s="46" t="s">
        <v>182</v>
      </c>
      <c r="D93" s="45" t="s">
        <v>183</v>
      </c>
      <c r="E93" s="41">
        <v>0</v>
      </c>
      <c r="F93" s="150"/>
      <c r="G93" s="67" t="s">
        <v>481</v>
      </c>
      <c r="I93" s="136"/>
    </row>
    <row r="94" spans="2:9" s="47" customFormat="1" ht="18.75" customHeight="1" x14ac:dyDescent="0.25">
      <c r="B94" s="67"/>
      <c r="C94" s="46" t="s">
        <v>184</v>
      </c>
      <c r="D94" s="45" t="s">
        <v>519</v>
      </c>
      <c r="E94" s="41">
        <v>0</v>
      </c>
      <c r="F94" s="150"/>
      <c r="G94" s="67" t="s">
        <v>481</v>
      </c>
      <c r="I94" s="136"/>
    </row>
    <row r="95" spans="2:9" s="47" customFormat="1" ht="18.75" customHeight="1" x14ac:dyDescent="0.25">
      <c r="B95" s="67"/>
      <c r="C95" s="46" t="s">
        <v>520</v>
      </c>
      <c r="D95" s="45" t="s">
        <v>359</v>
      </c>
      <c r="E95" s="41">
        <v>0</v>
      </c>
      <c r="F95" s="150"/>
      <c r="G95" s="67" t="s">
        <v>481</v>
      </c>
      <c r="I95" s="136"/>
    </row>
    <row r="96" spans="2:9" s="47" customFormat="1" ht="18.75" customHeight="1" x14ac:dyDescent="0.25">
      <c r="B96" s="67"/>
      <c r="C96" s="46" t="s">
        <v>885</v>
      </c>
      <c r="D96" s="45" t="s">
        <v>886</v>
      </c>
      <c r="E96" s="41">
        <v>0</v>
      </c>
      <c r="F96" s="150"/>
      <c r="G96" s="67" t="s">
        <v>481</v>
      </c>
      <c r="I96" s="136"/>
    </row>
    <row r="97" spans="2:10" s="47" customFormat="1" ht="18.75" customHeight="1" x14ac:dyDescent="0.25">
      <c r="B97" s="67"/>
      <c r="C97" s="154" t="s">
        <v>185</v>
      </c>
      <c r="D97" s="155" t="s">
        <v>186</v>
      </c>
      <c r="E97" s="84">
        <f>SUM(E98:E115)</f>
        <v>0</v>
      </c>
      <c r="F97" s="150"/>
      <c r="G97" s="151" t="s">
        <v>480</v>
      </c>
      <c r="I97" s="136"/>
    </row>
    <row r="98" spans="2:10" s="55" customFormat="1" ht="18.75" customHeight="1" x14ac:dyDescent="0.25">
      <c r="B98" s="67"/>
      <c r="C98" s="44" t="s">
        <v>187</v>
      </c>
      <c r="D98" s="45" t="s">
        <v>521</v>
      </c>
      <c r="E98" s="41">
        <v>0</v>
      </c>
      <c r="F98" s="163" t="s">
        <v>760</v>
      </c>
      <c r="G98" s="224" t="s">
        <v>481</v>
      </c>
      <c r="I98" s="138"/>
      <c r="J98" s="47"/>
    </row>
    <row r="99" spans="2:10" s="55" customFormat="1" ht="18.75" customHeight="1" x14ac:dyDescent="0.25">
      <c r="B99" s="67"/>
      <c r="C99" s="44" t="s">
        <v>188</v>
      </c>
      <c r="D99" s="45" t="s">
        <v>522</v>
      </c>
      <c r="E99" s="41">
        <v>0</v>
      </c>
      <c r="F99" s="163"/>
      <c r="G99" s="67" t="s">
        <v>481</v>
      </c>
      <c r="I99" s="138"/>
      <c r="J99" s="47"/>
    </row>
    <row r="100" spans="2:10" s="55" customFormat="1" ht="18.75" customHeight="1" x14ac:dyDescent="0.25">
      <c r="B100" s="67"/>
      <c r="C100" s="44" t="s">
        <v>189</v>
      </c>
      <c r="D100" s="45" t="s">
        <v>523</v>
      </c>
      <c r="E100" s="41">
        <v>0</v>
      </c>
      <c r="F100" s="150"/>
      <c r="G100" s="67" t="s">
        <v>481</v>
      </c>
      <c r="I100" s="138"/>
      <c r="J100" s="47"/>
    </row>
    <row r="101" spans="2:10" s="55" customFormat="1" ht="18.75" customHeight="1" x14ac:dyDescent="0.25">
      <c r="B101" s="67"/>
      <c r="C101" s="44" t="s">
        <v>190</v>
      </c>
      <c r="D101" s="45" t="s">
        <v>524</v>
      </c>
      <c r="E101" s="41">
        <v>0</v>
      </c>
      <c r="F101" s="150"/>
      <c r="G101" s="67" t="s">
        <v>481</v>
      </c>
      <c r="I101" s="138"/>
      <c r="J101" s="47"/>
    </row>
    <row r="102" spans="2:10" s="55" customFormat="1" ht="18.75" customHeight="1" x14ac:dyDescent="0.25">
      <c r="B102" s="67"/>
      <c r="C102" s="44" t="s">
        <v>191</v>
      </c>
      <c r="D102" s="45" t="s">
        <v>525</v>
      </c>
      <c r="E102" s="41">
        <v>0</v>
      </c>
      <c r="F102" s="150"/>
      <c r="G102" s="67" t="s">
        <v>481</v>
      </c>
      <c r="I102" s="138"/>
      <c r="J102" s="47"/>
    </row>
    <row r="103" spans="2:10" s="47" customFormat="1" ht="18.75" customHeight="1" x14ac:dyDescent="0.25">
      <c r="B103" s="67"/>
      <c r="C103" s="44" t="s">
        <v>192</v>
      </c>
      <c r="D103" s="45" t="s">
        <v>526</v>
      </c>
      <c r="E103" s="41">
        <v>0</v>
      </c>
      <c r="F103" s="150"/>
      <c r="G103" s="67" t="s">
        <v>481</v>
      </c>
      <c r="I103" s="136"/>
    </row>
    <row r="104" spans="2:10" s="47" customFormat="1" ht="18.75" customHeight="1" x14ac:dyDescent="0.25">
      <c r="B104" s="67"/>
      <c r="C104" s="44" t="s">
        <v>193</v>
      </c>
      <c r="D104" s="45" t="s">
        <v>527</v>
      </c>
      <c r="E104" s="41">
        <v>0</v>
      </c>
      <c r="F104" s="150"/>
      <c r="G104" s="67" t="s">
        <v>481</v>
      </c>
      <c r="I104" s="136"/>
    </row>
    <row r="105" spans="2:10" s="47" customFormat="1" ht="18.75" customHeight="1" x14ac:dyDescent="0.25">
      <c r="B105" s="67"/>
      <c r="C105" s="44" t="s">
        <v>195</v>
      </c>
      <c r="D105" s="45" t="s">
        <v>528</v>
      </c>
      <c r="E105" s="41">
        <v>0</v>
      </c>
      <c r="F105" s="150"/>
      <c r="G105" s="67" t="s">
        <v>481</v>
      </c>
      <c r="I105" s="136"/>
    </row>
    <row r="106" spans="2:10" s="47" customFormat="1" ht="18.75" customHeight="1" x14ac:dyDescent="0.25">
      <c r="B106" s="67"/>
      <c r="C106" s="44" t="s">
        <v>197</v>
      </c>
      <c r="D106" s="45" t="s">
        <v>529</v>
      </c>
      <c r="E106" s="41">
        <v>0</v>
      </c>
      <c r="F106" s="150"/>
      <c r="G106" s="67" t="s">
        <v>481</v>
      </c>
      <c r="I106" s="136"/>
    </row>
    <row r="107" spans="2:10" s="47" customFormat="1" ht="18.75" customHeight="1" x14ac:dyDescent="0.25">
      <c r="B107" s="67"/>
      <c r="C107" s="44" t="s">
        <v>199</v>
      </c>
      <c r="D107" s="45" t="s">
        <v>530</v>
      </c>
      <c r="E107" s="41">
        <v>0</v>
      </c>
      <c r="F107" s="150"/>
      <c r="G107" s="67" t="s">
        <v>481</v>
      </c>
      <c r="I107" s="136"/>
    </row>
    <row r="108" spans="2:10" s="47" customFormat="1" ht="18.75" customHeight="1" x14ac:dyDescent="0.25">
      <c r="B108" s="67"/>
      <c r="C108" s="44" t="s">
        <v>200</v>
      </c>
      <c r="D108" s="45" t="s">
        <v>531</v>
      </c>
      <c r="E108" s="41">
        <v>0</v>
      </c>
      <c r="F108" s="150"/>
      <c r="G108" s="67" t="s">
        <v>481</v>
      </c>
      <c r="I108" s="136"/>
    </row>
    <row r="109" spans="2:10" s="47" customFormat="1" ht="18.75" customHeight="1" x14ac:dyDescent="0.25">
      <c r="B109" s="67"/>
      <c r="C109" s="44" t="s">
        <v>201</v>
      </c>
      <c r="D109" s="45" t="s">
        <v>532</v>
      </c>
      <c r="E109" s="41">
        <v>0</v>
      </c>
      <c r="F109" s="150"/>
      <c r="G109" s="67" t="s">
        <v>481</v>
      </c>
      <c r="I109" s="136"/>
    </row>
    <row r="110" spans="2:10" s="47" customFormat="1" ht="18.75" customHeight="1" x14ac:dyDescent="0.25">
      <c r="B110" s="69"/>
      <c r="C110" s="44" t="s">
        <v>202</v>
      </c>
      <c r="D110" s="45" t="s">
        <v>533</v>
      </c>
      <c r="E110" s="41">
        <v>0</v>
      </c>
      <c r="F110" s="150"/>
      <c r="G110" s="67" t="s">
        <v>481</v>
      </c>
      <c r="I110" s="136"/>
    </row>
    <row r="111" spans="2:10" s="47" customFormat="1" ht="18.75" customHeight="1" x14ac:dyDescent="0.25">
      <c r="B111" s="67"/>
      <c r="C111" s="44" t="s">
        <v>203</v>
      </c>
      <c r="D111" s="45" t="s">
        <v>534</v>
      </c>
      <c r="E111" s="41">
        <v>0</v>
      </c>
      <c r="F111" s="150"/>
      <c r="G111" s="67" t="s">
        <v>481</v>
      </c>
      <c r="I111" s="136"/>
    </row>
    <row r="112" spans="2:10" s="47" customFormat="1" ht="18.75" customHeight="1" x14ac:dyDescent="0.25">
      <c r="B112" s="67"/>
      <c r="C112" s="44" t="s">
        <v>204</v>
      </c>
      <c r="D112" s="45" t="s">
        <v>535</v>
      </c>
      <c r="E112" s="41">
        <v>0</v>
      </c>
      <c r="F112" s="150"/>
      <c r="G112" s="67" t="s">
        <v>481</v>
      </c>
      <c r="I112" s="136"/>
    </row>
    <row r="113" spans="2:10" s="47" customFormat="1" ht="18.75" customHeight="1" x14ac:dyDescent="0.25">
      <c r="B113" s="67"/>
      <c r="C113" s="44" t="s">
        <v>205</v>
      </c>
      <c r="D113" s="45" t="s">
        <v>536</v>
      </c>
      <c r="E113" s="41">
        <v>0</v>
      </c>
      <c r="F113" s="150"/>
      <c r="G113" s="67" t="s">
        <v>481</v>
      </c>
      <c r="I113" s="136"/>
    </row>
    <row r="114" spans="2:10" s="47" customFormat="1" ht="18.75" customHeight="1" x14ac:dyDescent="0.25">
      <c r="B114" s="67"/>
      <c r="C114" s="44" t="s">
        <v>206</v>
      </c>
      <c r="D114" s="45" t="s">
        <v>208</v>
      </c>
      <c r="E114" s="41">
        <v>0</v>
      </c>
      <c r="F114" s="150"/>
      <c r="G114" s="67" t="s">
        <v>481</v>
      </c>
      <c r="I114" s="136"/>
    </row>
    <row r="115" spans="2:10" s="47" customFormat="1" ht="18.75" customHeight="1" x14ac:dyDescent="0.25">
      <c r="B115" s="67"/>
      <c r="C115" s="44" t="s">
        <v>207</v>
      </c>
      <c r="D115" s="45" t="s">
        <v>209</v>
      </c>
      <c r="E115" s="41">
        <v>0</v>
      </c>
      <c r="F115" s="150"/>
      <c r="G115" s="67" t="s">
        <v>481</v>
      </c>
      <c r="I115" s="136"/>
    </row>
    <row r="116" spans="2:10" s="47" customFormat="1" ht="45" customHeight="1" x14ac:dyDescent="0.25">
      <c r="B116" s="67"/>
      <c r="C116" s="154" t="s">
        <v>211</v>
      </c>
      <c r="D116" s="155" t="s">
        <v>212</v>
      </c>
      <c r="E116" s="84">
        <f>SUM(E117:E129)</f>
        <v>0</v>
      </c>
      <c r="F116" s="164" t="s">
        <v>762</v>
      </c>
      <c r="G116" s="223" t="s">
        <v>480</v>
      </c>
      <c r="I116" s="136"/>
    </row>
    <row r="117" spans="2:10" s="47" customFormat="1" ht="21.75" customHeight="1" x14ac:dyDescent="0.25">
      <c r="B117" s="67"/>
      <c r="C117" s="44" t="s">
        <v>213</v>
      </c>
      <c r="D117" s="45" t="s">
        <v>749</v>
      </c>
      <c r="E117" s="41">
        <v>0</v>
      </c>
      <c r="F117" s="165" t="s">
        <v>761</v>
      </c>
      <c r="G117" s="224" t="s">
        <v>481</v>
      </c>
      <c r="I117" s="136"/>
    </row>
    <row r="118" spans="2:10" s="47" customFormat="1" ht="18.75" customHeight="1" x14ac:dyDescent="0.25">
      <c r="B118" s="67"/>
      <c r="C118" s="44" t="s">
        <v>214</v>
      </c>
      <c r="D118" s="45" t="s">
        <v>539</v>
      </c>
      <c r="E118" s="41">
        <v>0</v>
      </c>
      <c r="F118" s="150"/>
      <c r="G118" s="67" t="s">
        <v>481</v>
      </c>
      <c r="I118" s="136"/>
    </row>
    <row r="119" spans="2:10" s="47" customFormat="1" ht="18.75" customHeight="1" x14ac:dyDescent="0.25">
      <c r="B119" s="67"/>
      <c r="C119" s="44" t="s">
        <v>215</v>
      </c>
      <c r="D119" s="45" t="s">
        <v>540</v>
      </c>
      <c r="E119" s="41">
        <v>0</v>
      </c>
      <c r="F119" s="150" t="s">
        <v>541</v>
      </c>
      <c r="G119" s="67" t="s">
        <v>481</v>
      </c>
      <c r="I119" s="136"/>
    </row>
    <row r="120" spans="2:10" s="47" customFormat="1" ht="23.25" customHeight="1" x14ac:dyDescent="0.25">
      <c r="B120" s="67"/>
      <c r="C120" s="44" t="s">
        <v>216</v>
      </c>
      <c r="D120" s="47" t="s">
        <v>542</v>
      </c>
      <c r="E120" s="41">
        <v>0</v>
      </c>
      <c r="F120" s="165" t="s">
        <v>763</v>
      </c>
      <c r="G120" s="224" t="s">
        <v>481</v>
      </c>
      <c r="I120" s="136"/>
    </row>
    <row r="121" spans="2:10" s="47" customFormat="1" ht="23.25" customHeight="1" x14ac:dyDescent="0.25">
      <c r="B121" s="67"/>
      <c r="C121" s="44" t="s">
        <v>217</v>
      </c>
      <c r="D121" s="47" t="s">
        <v>543</v>
      </c>
      <c r="E121" s="41">
        <v>0</v>
      </c>
      <c r="F121" s="162" t="s">
        <v>764</v>
      </c>
      <c r="G121" s="224" t="s">
        <v>481</v>
      </c>
      <c r="I121" s="136"/>
    </row>
    <row r="122" spans="2:10" s="47" customFormat="1" ht="18.75" customHeight="1" x14ac:dyDescent="0.25">
      <c r="B122" s="67"/>
      <c r="C122" s="44" t="s">
        <v>218</v>
      </c>
      <c r="D122" s="45" t="s">
        <v>544</v>
      </c>
      <c r="E122" s="41">
        <v>0</v>
      </c>
      <c r="F122" s="150"/>
      <c r="G122" s="67" t="s">
        <v>481</v>
      </c>
      <c r="I122" s="136"/>
    </row>
    <row r="123" spans="2:10" s="47" customFormat="1" ht="18.75" customHeight="1" x14ac:dyDescent="0.25">
      <c r="B123" s="67"/>
      <c r="C123" s="44" t="s">
        <v>545</v>
      </c>
      <c r="D123" s="43" t="s">
        <v>546</v>
      </c>
      <c r="E123" s="41">
        <v>0</v>
      </c>
      <c r="F123" s="150"/>
      <c r="G123" s="67" t="s">
        <v>481</v>
      </c>
      <c r="I123" s="136"/>
    </row>
    <row r="124" spans="2:10" s="47" customFormat="1" ht="18.75" customHeight="1" x14ac:dyDescent="0.25">
      <c r="B124" s="67"/>
      <c r="C124" s="44" t="s">
        <v>547</v>
      </c>
      <c r="D124" s="43" t="s">
        <v>548</v>
      </c>
      <c r="E124" s="41">
        <v>0</v>
      </c>
      <c r="F124" s="150"/>
      <c r="G124" s="67" t="s">
        <v>481</v>
      </c>
      <c r="I124" s="136"/>
    </row>
    <row r="125" spans="2:10" s="55" customFormat="1" ht="18.75" customHeight="1" x14ac:dyDescent="0.25">
      <c r="B125" s="69"/>
      <c r="C125" s="44" t="s">
        <v>549</v>
      </c>
      <c r="D125" s="43" t="s">
        <v>550</v>
      </c>
      <c r="E125" s="41">
        <v>0</v>
      </c>
      <c r="F125" s="159" t="s">
        <v>765</v>
      </c>
      <c r="G125" s="224" t="s">
        <v>481</v>
      </c>
      <c r="I125" s="138"/>
      <c r="J125" s="47"/>
    </row>
    <row r="126" spans="2:10" s="55" customFormat="1" ht="18.75" customHeight="1" x14ac:dyDescent="0.25">
      <c r="B126" s="69"/>
      <c r="C126" s="44" t="s">
        <v>551</v>
      </c>
      <c r="D126" s="45" t="s">
        <v>731</v>
      </c>
      <c r="E126" s="41">
        <v>0</v>
      </c>
      <c r="F126" s="150"/>
      <c r="G126" s="67" t="s">
        <v>481</v>
      </c>
      <c r="I126" s="138"/>
      <c r="J126" s="47"/>
    </row>
    <row r="127" spans="2:10" s="55" customFormat="1" ht="18.75" customHeight="1" x14ac:dyDescent="0.25">
      <c r="B127" s="69"/>
      <c r="C127" s="44" t="s">
        <v>552</v>
      </c>
      <c r="D127" s="45" t="s">
        <v>732</v>
      </c>
      <c r="E127" s="41">
        <v>0</v>
      </c>
      <c r="F127" s="150"/>
      <c r="G127" s="67" t="s">
        <v>481</v>
      </c>
      <c r="I127" s="138"/>
      <c r="J127" s="47"/>
    </row>
    <row r="128" spans="2:10" s="55" customFormat="1" ht="18.75" customHeight="1" x14ac:dyDescent="0.25">
      <c r="B128" s="69"/>
      <c r="C128" s="44" t="s">
        <v>723</v>
      </c>
      <c r="D128" s="45" t="s">
        <v>219</v>
      </c>
      <c r="E128" s="41">
        <v>0</v>
      </c>
      <c r="F128" s="150"/>
      <c r="G128" s="67" t="s">
        <v>481</v>
      </c>
      <c r="I128" s="138"/>
      <c r="J128" s="47"/>
    </row>
    <row r="129" spans="2:9" s="47" customFormat="1" ht="18.75" customHeight="1" x14ac:dyDescent="0.25">
      <c r="B129" s="67"/>
      <c r="C129" s="44" t="s">
        <v>733</v>
      </c>
      <c r="D129" s="45" t="s">
        <v>724</v>
      </c>
      <c r="E129" s="41">
        <v>0</v>
      </c>
      <c r="F129" s="150"/>
      <c r="G129" s="67" t="s">
        <v>481</v>
      </c>
      <c r="I129" s="136"/>
    </row>
    <row r="130" spans="2:9" s="47" customFormat="1" ht="25.5" customHeight="1" x14ac:dyDescent="0.25">
      <c r="B130" s="67"/>
      <c r="C130" s="154" t="s">
        <v>220</v>
      </c>
      <c r="D130" s="155" t="s">
        <v>553</v>
      </c>
      <c r="E130" s="84">
        <f>SUM(E131:E135)</f>
        <v>0</v>
      </c>
      <c r="F130" s="150"/>
      <c r="G130" s="151" t="s">
        <v>480</v>
      </c>
      <c r="I130" s="136"/>
    </row>
    <row r="131" spans="2:9" s="47" customFormat="1" ht="18.75" customHeight="1" x14ac:dyDescent="0.25">
      <c r="B131" s="67"/>
      <c r="C131" s="44" t="s">
        <v>221</v>
      </c>
      <c r="D131" s="45" t="s">
        <v>222</v>
      </c>
      <c r="E131" s="41">
        <v>0</v>
      </c>
      <c r="F131" s="150"/>
      <c r="G131" s="67" t="s">
        <v>481</v>
      </c>
      <c r="I131" s="136"/>
    </row>
    <row r="132" spans="2:9" s="47" customFormat="1" ht="18.75" customHeight="1" x14ac:dyDescent="0.25">
      <c r="B132" s="67"/>
      <c r="C132" s="44" t="s">
        <v>223</v>
      </c>
      <c r="D132" s="45" t="s">
        <v>224</v>
      </c>
      <c r="E132" s="41">
        <v>0</v>
      </c>
      <c r="F132" s="150"/>
      <c r="G132" s="67" t="s">
        <v>481</v>
      </c>
      <c r="I132" s="136"/>
    </row>
    <row r="133" spans="2:9" s="47" customFormat="1" ht="18.75" customHeight="1" x14ac:dyDescent="0.25">
      <c r="B133" s="67"/>
      <c r="C133" s="44" t="s">
        <v>225</v>
      </c>
      <c r="D133" s="45" t="s">
        <v>226</v>
      </c>
      <c r="E133" s="41">
        <v>0</v>
      </c>
      <c r="F133" s="150"/>
      <c r="G133" s="67" t="s">
        <v>481</v>
      </c>
      <c r="I133" s="136"/>
    </row>
    <row r="134" spans="2:9" s="47" customFormat="1" ht="18.75" customHeight="1" x14ac:dyDescent="0.25">
      <c r="B134" s="67"/>
      <c r="C134" s="44" t="s">
        <v>227</v>
      </c>
      <c r="D134" s="45" t="s">
        <v>554</v>
      </c>
      <c r="E134" s="41">
        <v>0</v>
      </c>
      <c r="F134" s="150"/>
      <c r="G134" s="67" t="s">
        <v>481</v>
      </c>
      <c r="I134" s="136"/>
    </row>
    <row r="135" spans="2:9" s="47" customFormat="1" ht="18.75" customHeight="1" x14ac:dyDescent="0.25">
      <c r="B135" s="67"/>
      <c r="C135" s="44" t="s">
        <v>555</v>
      </c>
      <c r="D135" s="45" t="s">
        <v>556</v>
      </c>
      <c r="E135" s="41">
        <v>0</v>
      </c>
      <c r="F135" s="150"/>
      <c r="G135" s="67" t="s">
        <v>481</v>
      </c>
      <c r="I135" s="136"/>
    </row>
    <row r="136" spans="2:9" s="47" customFormat="1" ht="21.75" customHeight="1" x14ac:dyDescent="0.25">
      <c r="B136" s="67"/>
      <c r="C136" s="154" t="s">
        <v>228</v>
      </c>
      <c r="D136" s="155" t="s">
        <v>229</v>
      </c>
      <c r="E136" s="84">
        <f>+E137</f>
        <v>0</v>
      </c>
      <c r="F136" s="284" t="s">
        <v>766</v>
      </c>
      <c r="G136" s="223" t="s">
        <v>480</v>
      </c>
      <c r="I136" s="136"/>
    </row>
    <row r="137" spans="2:9" s="47" customFormat="1" ht="18.75" customHeight="1" x14ac:dyDescent="0.25">
      <c r="B137" s="67"/>
      <c r="C137" s="44" t="s">
        <v>230</v>
      </c>
      <c r="D137" s="45" t="s">
        <v>557</v>
      </c>
      <c r="E137" s="41">
        <v>0</v>
      </c>
      <c r="F137" s="284"/>
      <c r="G137" s="67" t="s">
        <v>481</v>
      </c>
      <c r="I137" s="136"/>
    </row>
    <row r="138" spans="2:9" s="47" customFormat="1" ht="18.75" customHeight="1" x14ac:dyDescent="0.25">
      <c r="B138" s="67"/>
      <c r="C138" s="154" t="s">
        <v>231</v>
      </c>
      <c r="D138" s="155" t="s">
        <v>232</v>
      </c>
      <c r="E138" s="84">
        <f>SUM(E139:E146)</f>
        <v>0</v>
      </c>
      <c r="F138" s="150"/>
      <c r="G138" s="151" t="s">
        <v>480</v>
      </c>
      <c r="I138" s="136"/>
    </row>
    <row r="139" spans="2:9" s="47" customFormat="1" ht="18.75" customHeight="1" x14ac:dyDescent="0.25">
      <c r="B139" s="67"/>
      <c r="C139" s="44" t="s">
        <v>233</v>
      </c>
      <c r="D139" s="45" t="s">
        <v>558</v>
      </c>
      <c r="E139" s="41">
        <v>0</v>
      </c>
      <c r="F139" s="150"/>
      <c r="G139" s="67" t="s">
        <v>481</v>
      </c>
      <c r="I139" s="136"/>
    </row>
    <row r="140" spans="2:9" s="47" customFormat="1" ht="18.75" customHeight="1" x14ac:dyDescent="0.25">
      <c r="B140" s="67"/>
      <c r="C140" s="44" t="s">
        <v>234</v>
      </c>
      <c r="D140" s="45" t="s">
        <v>559</v>
      </c>
      <c r="E140" s="41">
        <v>0</v>
      </c>
      <c r="F140" s="150"/>
      <c r="G140" s="67" t="s">
        <v>481</v>
      </c>
      <c r="I140" s="136"/>
    </row>
    <row r="141" spans="2:9" s="47" customFormat="1" ht="18.75" customHeight="1" x14ac:dyDescent="0.25">
      <c r="B141" s="67"/>
      <c r="C141" s="44" t="s">
        <v>236</v>
      </c>
      <c r="D141" s="45" t="s">
        <v>235</v>
      </c>
      <c r="E141" s="41">
        <v>0</v>
      </c>
      <c r="F141" s="150"/>
      <c r="G141" s="67" t="s">
        <v>481</v>
      </c>
      <c r="I141" s="136"/>
    </row>
    <row r="142" spans="2:9" s="47" customFormat="1" ht="18.75" customHeight="1" x14ac:dyDescent="0.25">
      <c r="B142" s="67"/>
      <c r="C142" s="44" t="s">
        <v>238</v>
      </c>
      <c r="D142" s="45" t="s">
        <v>560</v>
      </c>
      <c r="E142" s="41">
        <v>0</v>
      </c>
      <c r="F142" s="150"/>
      <c r="G142" s="67" t="s">
        <v>481</v>
      </c>
      <c r="I142" s="136"/>
    </row>
    <row r="143" spans="2:9" s="47" customFormat="1" ht="18.75" customHeight="1" x14ac:dyDescent="0.25">
      <c r="B143" s="67"/>
      <c r="C143" s="44" t="s">
        <v>561</v>
      </c>
      <c r="D143" s="45" t="s">
        <v>562</v>
      </c>
      <c r="E143" s="41">
        <v>0</v>
      </c>
      <c r="F143" s="150"/>
      <c r="G143" s="67" t="s">
        <v>481</v>
      </c>
      <c r="I143" s="136"/>
    </row>
    <row r="144" spans="2:9" s="47" customFormat="1" ht="18.75" customHeight="1" x14ac:dyDescent="0.25">
      <c r="B144" s="67"/>
      <c r="C144" s="44" t="s">
        <v>563</v>
      </c>
      <c r="D144" s="45" t="s">
        <v>237</v>
      </c>
      <c r="E144" s="41">
        <v>0</v>
      </c>
      <c r="F144" s="150"/>
      <c r="G144" s="67" t="s">
        <v>481</v>
      </c>
      <c r="I144" s="136"/>
    </row>
    <row r="145" spans="2:9" s="47" customFormat="1" ht="18.75" customHeight="1" x14ac:dyDescent="0.25">
      <c r="B145" s="67"/>
      <c r="C145" s="44" t="s">
        <v>564</v>
      </c>
      <c r="D145" s="45" t="s">
        <v>239</v>
      </c>
      <c r="E145" s="41">
        <v>0</v>
      </c>
      <c r="F145" s="150"/>
      <c r="G145" s="67" t="s">
        <v>481</v>
      </c>
      <c r="I145" s="136"/>
    </row>
    <row r="146" spans="2:9" s="47" customFormat="1" ht="18.75" customHeight="1" x14ac:dyDescent="0.25">
      <c r="B146" s="67"/>
      <c r="C146" s="44" t="s">
        <v>565</v>
      </c>
      <c r="D146" s="45" t="s">
        <v>566</v>
      </c>
      <c r="E146" s="41">
        <v>0</v>
      </c>
      <c r="F146" s="150"/>
      <c r="G146" s="67" t="s">
        <v>481</v>
      </c>
      <c r="I146" s="136"/>
    </row>
    <row r="147" spans="2:9" s="47" customFormat="1" ht="18.75" customHeight="1" x14ac:dyDescent="0.25">
      <c r="B147" s="67"/>
      <c r="C147" s="154" t="s">
        <v>240</v>
      </c>
      <c r="D147" s="155" t="s">
        <v>241</v>
      </c>
      <c r="E147" s="84">
        <f>SUM(E148:E153)</f>
        <v>0</v>
      </c>
      <c r="F147" s="150"/>
      <c r="G147" s="151" t="s">
        <v>480</v>
      </c>
      <c r="I147" s="136"/>
    </row>
    <row r="148" spans="2:9" s="47" customFormat="1" ht="18.75" customHeight="1" x14ac:dyDescent="0.25">
      <c r="B148" s="67"/>
      <c r="C148" s="46" t="s">
        <v>242</v>
      </c>
      <c r="D148" s="45" t="s">
        <v>245</v>
      </c>
      <c r="E148" s="41">
        <v>0</v>
      </c>
      <c r="F148" s="150"/>
      <c r="G148" s="67" t="s">
        <v>481</v>
      </c>
      <c r="I148" s="136"/>
    </row>
    <row r="149" spans="2:9" s="47" customFormat="1" ht="18.75" customHeight="1" x14ac:dyDescent="0.25">
      <c r="B149" s="67"/>
      <c r="C149" s="46" t="s">
        <v>243</v>
      </c>
      <c r="D149" s="45" t="s">
        <v>248</v>
      </c>
      <c r="E149" s="41">
        <v>0</v>
      </c>
      <c r="F149" s="150"/>
      <c r="G149" s="67" t="s">
        <v>481</v>
      </c>
      <c r="I149" s="136"/>
    </row>
    <row r="150" spans="2:9" s="47" customFormat="1" ht="18.75" customHeight="1" x14ac:dyDescent="0.25">
      <c r="B150" s="67"/>
      <c r="C150" s="46" t="s">
        <v>244</v>
      </c>
      <c r="D150" s="45" t="s">
        <v>567</v>
      </c>
      <c r="E150" s="41">
        <v>0</v>
      </c>
      <c r="F150" s="150"/>
      <c r="G150" s="67" t="s">
        <v>481</v>
      </c>
      <c r="I150" s="136"/>
    </row>
    <row r="151" spans="2:9" s="47" customFormat="1" ht="18.75" customHeight="1" x14ac:dyDescent="0.25">
      <c r="B151" s="67"/>
      <c r="C151" s="46" t="s">
        <v>246</v>
      </c>
      <c r="D151" s="45" t="s">
        <v>568</v>
      </c>
      <c r="E151" s="41">
        <v>0</v>
      </c>
      <c r="F151" s="150"/>
      <c r="G151" s="67" t="s">
        <v>481</v>
      </c>
      <c r="I151" s="136"/>
    </row>
    <row r="152" spans="2:9" s="47" customFormat="1" ht="18.75" customHeight="1" x14ac:dyDescent="0.25">
      <c r="B152" s="67"/>
      <c r="C152" s="46" t="s">
        <v>247</v>
      </c>
      <c r="D152" s="45" t="s">
        <v>250</v>
      </c>
      <c r="E152" s="41">
        <v>0</v>
      </c>
      <c r="F152" s="150"/>
      <c r="G152" s="67" t="s">
        <v>481</v>
      </c>
      <c r="I152" s="136"/>
    </row>
    <row r="153" spans="2:9" s="47" customFormat="1" ht="18.75" customHeight="1" x14ac:dyDescent="0.25">
      <c r="B153" s="67"/>
      <c r="C153" s="46" t="s">
        <v>249</v>
      </c>
      <c r="D153" s="45" t="s">
        <v>251</v>
      </c>
      <c r="E153" s="41">
        <v>0</v>
      </c>
      <c r="F153" s="150"/>
      <c r="G153" s="67" t="s">
        <v>481</v>
      </c>
      <c r="I153" s="136"/>
    </row>
    <row r="154" spans="2:9" s="47" customFormat="1" ht="18.75" customHeight="1" x14ac:dyDescent="0.25">
      <c r="B154" s="67"/>
      <c r="C154" s="154" t="s">
        <v>252</v>
      </c>
      <c r="D154" s="155" t="s">
        <v>253</v>
      </c>
      <c r="E154" s="84">
        <f>SUM(E155:E163)</f>
        <v>0</v>
      </c>
      <c r="F154" s="150"/>
      <c r="G154" s="151" t="s">
        <v>480</v>
      </c>
      <c r="I154" s="136"/>
    </row>
    <row r="155" spans="2:9" s="47" customFormat="1" ht="18.75" customHeight="1" x14ac:dyDescent="0.25">
      <c r="B155" s="67"/>
      <c r="C155" s="44" t="s">
        <v>254</v>
      </c>
      <c r="D155" s="45" t="s">
        <v>255</v>
      </c>
      <c r="E155" s="41">
        <v>0</v>
      </c>
      <c r="F155" s="150"/>
      <c r="G155" s="67" t="s">
        <v>481</v>
      </c>
      <c r="I155" s="136"/>
    </row>
    <row r="156" spans="2:9" s="47" customFormat="1" ht="18.75" customHeight="1" x14ac:dyDescent="0.25">
      <c r="B156" s="67"/>
      <c r="C156" s="44" t="s">
        <v>256</v>
      </c>
      <c r="D156" s="45" t="s">
        <v>257</v>
      </c>
      <c r="E156" s="41">
        <v>0</v>
      </c>
      <c r="F156" s="150"/>
      <c r="G156" s="67" t="s">
        <v>481</v>
      </c>
      <c r="I156" s="136"/>
    </row>
    <row r="157" spans="2:9" s="47" customFormat="1" ht="18.75" customHeight="1" x14ac:dyDescent="0.25">
      <c r="B157" s="67"/>
      <c r="C157" s="44" t="s">
        <v>258</v>
      </c>
      <c r="D157" s="45" t="s">
        <v>259</v>
      </c>
      <c r="E157" s="41">
        <v>0</v>
      </c>
      <c r="F157" s="150"/>
      <c r="G157" s="67" t="s">
        <v>481</v>
      </c>
      <c r="I157" s="136"/>
    </row>
    <row r="158" spans="2:9" s="47" customFormat="1" ht="18.75" customHeight="1" x14ac:dyDescent="0.25">
      <c r="B158" s="67"/>
      <c r="C158" s="44" t="s">
        <v>260</v>
      </c>
      <c r="D158" s="45" t="s">
        <v>261</v>
      </c>
      <c r="E158" s="41">
        <v>0</v>
      </c>
      <c r="F158" s="150"/>
      <c r="G158" s="67" t="s">
        <v>481</v>
      </c>
      <c r="I158" s="136"/>
    </row>
    <row r="159" spans="2:9" s="47" customFormat="1" ht="18.75" customHeight="1" x14ac:dyDescent="0.25">
      <c r="B159" s="67"/>
      <c r="C159" s="44" t="s">
        <v>262</v>
      </c>
      <c r="D159" s="45" t="s">
        <v>263</v>
      </c>
      <c r="E159" s="41">
        <v>0</v>
      </c>
      <c r="F159" s="150"/>
      <c r="G159" s="67" t="s">
        <v>481</v>
      </c>
      <c r="I159" s="136"/>
    </row>
    <row r="160" spans="2:9" s="47" customFormat="1" ht="18.75" customHeight="1" x14ac:dyDescent="0.25">
      <c r="B160" s="67"/>
      <c r="C160" s="44" t="s">
        <v>264</v>
      </c>
      <c r="D160" s="45" t="s">
        <v>265</v>
      </c>
      <c r="E160" s="41">
        <v>0</v>
      </c>
      <c r="F160" s="150"/>
      <c r="G160" s="67" t="s">
        <v>481</v>
      </c>
      <c r="I160" s="136"/>
    </row>
    <row r="161" spans="2:9" s="47" customFormat="1" ht="18.75" customHeight="1" x14ac:dyDescent="0.25">
      <c r="B161" s="67"/>
      <c r="C161" s="44" t="s">
        <v>266</v>
      </c>
      <c r="D161" s="45" t="s">
        <v>267</v>
      </c>
      <c r="E161" s="41">
        <v>0</v>
      </c>
      <c r="F161" s="150"/>
      <c r="G161" s="67" t="s">
        <v>481</v>
      </c>
      <c r="I161" s="136"/>
    </row>
    <row r="162" spans="2:9" s="47" customFormat="1" ht="18.75" customHeight="1" x14ac:dyDescent="0.25">
      <c r="B162" s="67"/>
      <c r="C162" s="44" t="s">
        <v>268</v>
      </c>
      <c r="D162" s="45" t="s">
        <v>269</v>
      </c>
      <c r="E162" s="41">
        <v>0</v>
      </c>
      <c r="F162" s="150"/>
      <c r="G162" s="67" t="s">
        <v>481</v>
      </c>
      <c r="I162" s="136"/>
    </row>
    <row r="163" spans="2:9" s="47" customFormat="1" ht="18.75" customHeight="1" x14ac:dyDescent="0.25">
      <c r="B163" s="67"/>
      <c r="C163" s="44" t="s">
        <v>270</v>
      </c>
      <c r="D163" s="45" t="s">
        <v>271</v>
      </c>
      <c r="E163" s="41">
        <v>0</v>
      </c>
      <c r="F163" s="150"/>
      <c r="G163" s="67" t="s">
        <v>481</v>
      </c>
      <c r="I163" s="136"/>
    </row>
    <row r="164" spans="2:9" s="47" customFormat="1" ht="18.75" customHeight="1" x14ac:dyDescent="0.25">
      <c r="B164" s="67"/>
      <c r="C164" s="154" t="s">
        <v>272</v>
      </c>
      <c r="D164" s="155" t="s">
        <v>273</v>
      </c>
      <c r="E164" s="84">
        <f>SUM(E165:E172)</f>
        <v>0</v>
      </c>
      <c r="F164" s="150"/>
      <c r="G164" s="151" t="s">
        <v>480</v>
      </c>
      <c r="I164" s="136"/>
    </row>
    <row r="165" spans="2:9" s="47" customFormat="1" ht="18.75" customHeight="1" x14ac:dyDescent="0.25">
      <c r="B165" s="67"/>
      <c r="C165" s="44" t="s">
        <v>274</v>
      </c>
      <c r="D165" s="45" t="s">
        <v>569</v>
      </c>
      <c r="E165" s="41">
        <v>0</v>
      </c>
      <c r="F165" s="150"/>
      <c r="G165" s="67" t="s">
        <v>481</v>
      </c>
      <c r="I165" s="136"/>
    </row>
    <row r="166" spans="2:9" s="47" customFormat="1" ht="18.75" customHeight="1" x14ac:dyDescent="0.25">
      <c r="B166" s="67"/>
      <c r="C166" s="44" t="s">
        <v>275</v>
      </c>
      <c r="D166" s="45" t="s">
        <v>570</v>
      </c>
      <c r="E166" s="41">
        <v>0</v>
      </c>
      <c r="F166" s="150"/>
      <c r="G166" s="67" t="s">
        <v>481</v>
      </c>
      <c r="I166" s="136"/>
    </row>
    <row r="167" spans="2:9" s="47" customFormat="1" ht="18.75" customHeight="1" x14ac:dyDescent="0.25">
      <c r="B167" s="67"/>
      <c r="C167" s="44" t="s">
        <v>276</v>
      </c>
      <c r="D167" s="45" t="s">
        <v>571</v>
      </c>
      <c r="E167" s="41">
        <v>0</v>
      </c>
      <c r="F167" s="150"/>
      <c r="G167" s="67" t="s">
        <v>481</v>
      </c>
      <c r="I167" s="136"/>
    </row>
    <row r="168" spans="2:9" s="47" customFormat="1" ht="18.75" customHeight="1" x14ac:dyDescent="0.25">
      <c r="B168" s="67"/>
      <c r="C168" s="44" t="s">
        <v>277</v>
      </c>
      <c r="D168" s="45" t="s">
        <v>278</v>
      </c>
      <c r="E168" s="41">
        <v>0</v>
      </c>
      <c r="F168" s="150"/>
      <c r="G168" s="67" t="s">
        <v>481</v>
      </c>
      <c r="I168" s="136"/>
    </row>
    <row r="169" spans="2:9" s="47" customFormat="1" ht="18.75" customHeight="1" x14ac:dyDescent="0.25">
      <c r="B169" s="67"/>
      <c r="C169" s="44" t="s">
        <v>279</v>
      </c>
      <c r="D169" s="45" t="s">
        <v>280</v>
      </c>
      <c r="E169" s="41">
        <v>0</v>
      </c>
      <c r="F169" s="150"/>
      <c r="G169" s="67" t="s">
        <v>481</v>
      </c>
      <c r="I169" s="136"/>
    </row>
    <row r="170" spans="2:9" s="47" customFormat="1" ht="18.75" customHeight="1" x14ac:dyDescent="0.25">
      <c r="B170" s="67"/>
      <c r="C170" s="44" t="s">
        <v>281</v>
      </c>
      <c r="D170" s="45" t="s">
        <v>282</v>
      </c>
      <c r="E170" s="41">
        <v>0</v>
      </c>
      <c r="F170" s="150"/>
      <c r="G170" s="67" t="s">
        <v>481</v>
      </c>
      <c r="I170" s="136"/>
    </row>
    <row r="171" spans="2:9" s="47" customFormat="1" ht="18.75" customHeight="1" x14ac:dyDescent="0.25">
      <c r="B171" s="67"/>
      <c r="C171" s="44" t="s">
        <v>283</v>
      </c>
      <c r="D171" s="45" t="s">
        <v>284</v>
      </c>
      <c r="E171" s="41">
        <v>0</v>
      </c>
      <c r="F171" s="150"/>
      <c r="G171" s="67" t="s">
        <v>481</v>
      </c>
      <c r="I171" s="136"/>
    </row>
    <row r="172" spans="2:9" s="47" customFormat="1" ht="18.75" customHeight="1" x14ac:dyDescent="0.25">
      <c r="B172" s="67"/>
      <c r="C172" s="44" t="s">
        <v>285</v>
      </c>
      <c r="D172" s="45" t="s">
        <v>286</v>
      </c>
      <c r="E172" s="41">
        <v>0</v>
      </c>
      <c r="F172" s="150"/>
      <c r="G172" s="67" t="s">
        <v>481</v>
      </c>
      <c r="I172" s="136"/>
    </row>
    <row r="173" spans="2:9" s="47" customFormat="1" ht="18.75" customHeight="1" x14ac:dyDescent="0.25">
      <c r="B173" s="67"/>
      <c r="C173" s="154" t="s">
        <v>287</v>
      </c>
      <c r="D173" s="155" t="s">
        <v>288</v>
      </c>
      <c r="E173" s="84">
        <f>SUM(E174:E181)</f>
        <v>0</v>
      </c>
      <c r="F173" s="150"/>
      <c r="G173" s="151" t="s">
        <v>480</v>
      </c>
      <c r="I173" s="136"/>
    </row>
    <row r="174" spans="2:9" s="47" customFormat="1" ht="18.75" customHeight="1" x14ac:dyDescent="0.25">
      <c r="B174" s="67"/>
      <c r="C174" s="44" t="s">
        <v>289</v>
      </c>
      <c r="D174" s="45" t="s">
        <v>569</v>
      </c>
      <c r="E174" s="41">
        <v>0</v>
      </c>
      <c r="F174" s="150"/>
      <c r="G174" s="67" t="s">
        <v>481</v>
      </c>
      <c r="I174" s="136"/>
    </row>
    <row r="175" spans="2:9" s="47" customFormat="1" ht="18.75" customHeight="1" x14ac:dyDescent="0.25">
      <c r="B175" s="67"/>
      <c r="C175" s="44" t="s">
        <v>290</v>
      </c>
      <c r="D175" s="45" t="s">
        <v>570</v>
      </c>
      <c r="E175" s="41">
        <v>0</v>
      </c>
      <c r="F175" s="150"/>
      <c r="G175" s="67" t="s">
        <v>481</v>
      </c>
      <c r="I175" s="136"/>
    </row>
    <row r="176" spans="2:9" s="47" customFormat="1" ht="18.75" customHeight="1" x14ac:dyDescent="0.25">
      <c r="B176" s="67"/>
      <c r="C176" s="44" t="s">
        <v>291</v>
      </c>
      <c r="D176" s="45" t="s">
        <v>571</v>
      </c>
      <c r="E176" s="41">
        <v>0</v>
      </c>
      <c r="F176" s="150"/>
      <c r="G176" s="67" t="s">
        <v>481</v>
      </c>
      <c r="I176" s="136"/>
    </row>
    <row r="177" spans="2:9" s="47" customFormat="1" ht="18.75" customHeight="1" x14ac:dyDescent="0.25">
      <c r="B177" s="67"/>
      <c r="C177" s="44" t="s">
        <v>292</v>
      </c>
      <c r="D177" s="45" t="s">
        <v>278</v>
      </c>
      <c r="E177" s="41">
        <v>0</v>
      </c>
      <c r="F177" s="150"/>
      <c r="G177" s="67" t="s">
        <v>481</v>
      </c>
      <c r="I177" s="136"/>
    </row>
    <row r="178" spans="2:9" s="47" customFormat="1" ht="18.75" customHeight="1" x14ac:dyDescent="0.25">
      <c r="B178" s="67"/>
      <c r="C178" s="44" t="s">
        <v>293</v>
      </c>
      <c r="D178" s="45" t="s">
        <v>280</v>
      </c>
      <c r="E178" s="41">
        <v>0</v>
      </c>
      <c r="F178" s="150"/>
      <c r="G178" s="67" t="s">
        <v>481</v>
      </c>
      <c r="I178" s="136"/>
    </row>
    <row r="179" spans="2:9" s="47" customFormat="1" ht="18.75" customHeight="1" x14ac:dyDescent="0.25">
      <c r="B179" s="67"/>
      <c r="C179" s="44" t="s">
        <v>294</v>
      </c>
      <c r="D179" s="45" t="s">
        <v>282</v>
      </c>
      <c r="E179" s="41">
        <v>0</v>
      </c>
      <c r="F179" s="150"/>
      <c r="G179" s="67" t="s">
        <v>481</v>
      </c>
      <c r="I179" s="136"/>
    </row>
    <row r="180" spans="2:9" s="47" customFormat="1" ht="18.75" customHeight="1" x14ac:dyDescent="0.25">
      <c r="B180" s="67"/>
      <c r="C180" s="44" t="s">
        <v>295</v>
      </c>
      <c r="D180" s="45" t="s">
        <v>284</v>
      </c>
      <c r="E180" s="41">
        <v>0</v>
      </c>
      <c r="F180" s="150"/>
      <c r="G180" s="67" t="s">
        <v>481</v>
      </c>
      <c r="I180" s="136"/>
    </row>
    <row r="181" spans="2:9" s="47" customFormat="1" ht="18.75" customHeight="1" x14ac:dyDescent="0.25">
      <c r="B181" s="67"/>
      <c r="C181" s="44" t="s">
        <v>296</v>
      </c>
      <c r="D181" s="45" t="s">
        <v>286</v>
      </c>
      <c r="E181" s="41">
        <v>0</v>
      </c>
      <c r="F181" s="150"/>
      <c r="G181" s="67" t="s">
        <v>481</v>
      </c>
      <c r="I181" s="136"/>
    </row>
    <row r="182" spans="2:9" s="47" customFormat="1" ht="18.75" customHeight="1" x14ac:dyDescent="0.25">
      <c r="B182" s="67"/>
      <c r="C182" s="154" t="s">
        <v>297</v>
      </c>
      <c r="D182" s="155" t="s">
        <v>298</v>
      </c>
      <c r="E182" s="84">
        <f>SUM(E183:E190)</f>
        <v>0</v>
      </c>
      <c r="F182" s="150"/>
      <c r="G182" s="151" t="s">
        <v>480</v>
      </c>
      <c r="I182" s="136"/>
    </row>
    <row r="183" spans="2:9" s="47" customFormat="1" ht="18.75" customHeight="1" x14ac:dyDescent="0.25">
      <c r="B183" s="67"/>
      <c r="C183" s="44" t="s">
        <v>299</v>
      </c>
      <c r="D183" s="45" t="s">
        <v>569</v>
      </c>
      <c r="E183" s="41">
        <v>0</v>
      </c>
      <c r="F183" s="150"/>
      <c r="G183" s="67" t="s">
        <v>481</v>
      </c>
      <c r="I183" s="136"/>
    </row>
    <row r="184" spans="2:9" s="47" customFormat="1" ht="18.75" customHeight="1" x14ac:dyDescent="0.25">
      <c r="B184" s="67"/>
      <c r="C184" s="44" t="s">
        <v>300</v>
      </c>
      <c r="D184" s="45" t="s">
        <v>570</v>
      </c>
      <c r="E184" s="41">
        <v>0</v>
      </c>
      <c r="F184" s="150"/>
      <c r="G184" s="67" t="s">
        <v>481</v>
      </c>
      <c r="I184" s="136"/>
    </row>
    <row r="185" spans="2:9" s="47" customFormat="1" ht="18.75" customHeight="1" x14ac:dyDescent="0.25">
      <c r="B185" s="67"/>
      <c r="C185" s="44" t="s">
        <v>301</v>
      </c>
      <c r="D185" s="45" t="s">
        <v>571</v>
      </c>
      <c r="E185" s="41">
        <v>0</v>
      </c>
      <c r="F185" s="150"/>
      <c r="G185" s="67" t="s">
        <v>481</v>
      </c>
      <c r="I185" s="136"/>
    </row>
    <row r="186" spans="2:9" s="47" customFormat="1" ht="18.75" customHeight="1" x14ac:dyDescent="0.25">
      <c r="B186" s="67"/>
      <c r="C186" s="44" t="s">
        <v>302</v>
      </c>
      <c r="D186" s="45" t="s">
        <v>278</v>
      </c>
      <c r="E186" s="41">
        <v>0</v>
      </c>
      <c r="F186" s="150"/>
      <c r="G186" s="67" t="s">
        <v>481</v>
      </c>
      <c r="I186" s="136"/>
    </row>
    <row r="187" spans="2:9" s="47" customFormat="1" ht="18.75" customHeight="1" x14ac:dyDescent="0.25">
      <c r="B187" s="67"/>
      <c r="C187" s="44" t="s">
        <v>303</v>
      </c>
      <c r="D187" s="45" t="s">
        <v>280</v>
      </c>
      <c r="E187" s="41">
        <v>0</v>
      </c>
      <c r="F187" s="150"/>
      <c r="G187" s="67" t="s">
        <v>481</v>
      </c>
      <c r="I187" s="136"/>
    </row>
    <row r="188" spans="2:9" s="47" customFormat="1" ht="18.75" customHeight="1" x14ac:dyDescent="0.25">
      <c r="B188" s="67"/>
      <c r="C188" s="44" t="s">
        <v>304</v>
      </c>
      <c r="D188" s="45" t="s">
        <v>282</v>
      </c>
      <c r="E188" s="41">
        <v>0</v>
      </c>
      <c r="F188" s="150"/>
      <c r="G188" s="67" t="s">
        <v>481</v>
      </c>
      <c r="I188" s="136"/>
    </row>
    <row r="189" spans="2:9" s="47" customFormat="1" ht="18.75" customHeight="1" x14ac:dyDescent="0.25">
      <c r="B189" s="67"/>
      <c r="C189" s="44" t="s">
        <v>305</v>
      </c>
      <c r="D189" s="45" t="s">
        <v>284</v>
      </c>
      <c r="E189" s="41">
        <v>0</v>
      </c>
      <c r="F189" s="150"/>
      <c r="G189" s="67" t="s">
        <v>481</v>
      </c>
      <c r="I189" s="136"/>
    </row>
    <row r="190" spans="2:9" s="47" customFormat="1" ht="18.75" customHeight="1" x14ac:dyDescent="0.25">
      <c r="B190" s="67"/>
      <c r="C190" s="44" t="s">
        <v>306</v>
      </c>
      <c r="D190" s="45" t="s">
        <v>286</v>
      </c>
      <c r="E190" s="41">
        <v>0</v>
      </c>
      <c r="F190" s="150"/>
      <c r="G190" s="67" t="s">
        <v>481</v>
      </c>
      <c r="I190" s="136"/>
    </row>
    <row r="191" spans="2:9" s="47" customFormat="1" ht="18.75" customHeight="1" x14ac:dyDescent="0.25">
      <c r="B191" s="67"/>
      <c r="C191" s="154" t="s">
        <v>307</v>
      </c>
      <c r="D191" s="155" t="s">
        <v>308</v>
      </c>
      <c r="E191" s="84">
        <f>+E192+E193</f>
        <v>0</v>
      </c>
      <c r="F191" s="150"/>
      <c r="G191" s="151" t="s">
        <v>480</v>
      </c>
      <c r="I191" s="136"/>
    </row>
    <row r="192" spans="2:9" s="47" customFormat="1" ht="18.75" customHeight="1" x14ac:dyDescent="0.25">
      <c r="B192" s="67"/>
      <c r="C192" s="44" t="s">
        <v>309</v>
      </c>
      <c r="D192" s="45" t="s">
        <v>572</v>
      </c>
      <c r="E192" s="41">
        <v>0</v>
      </c>
      <c r="F192" s="150"/>
      <c r="G192" s="67" t="s">
        <v>481</v>
      </c>
      <c r="I192" s="136"/>
    </row>
    <row r="193" spans="2:9" s="47" customFormat="1" ht="18.75" customHeight="1" x14ac:dyDescent="0.25">
      <c r="B193" s="67"/>
      <c r="C193" s="44" t="s">
        <v>573</v>
      </c>
      <c r="D193" s="45" t="s">
        <v>574</v>
      </c>
      <c r="E193" s="41">
        <v>0</v>
      </c>
      <c r="F193" s="150"/>
      <c r="G193" s="67" t="s">
        <v>481</v>
      </c>
      <c r="I193" s="136"/>
    </row>
    <row r="194" spans="2:9" s="47" customFormat="1" ht="18.75" customHeight="1" x14ac:dyDescent="0.25">
      <c r="B194" s="67"/>
      <c r="C194" s="154" t="s">
        <v>310</v>
      </c>
      <c r="D194" s="155" t="s">
        <v>575</v>
      </c>
      <c r="E194" s="84">
        <f>+E195+E196</f>
        <v>0</v>
      </c>
      <c r="F194" s="150"/>
      <c r="G194" s="151" t="s">
        <v>480</v>
      </c>
      <c r="I194" s="136"/>
    </row>
    <row r="195" spans="2:9" s="47" customFormat="1" ht="18.75" customHeight="1" x14ac:dyDescent="0.25">
      <c r="B195" s="67"/>
      <c r="C195" s="44" t="s">
        <v>311</v>
      </c>
      <c r="D195" s="45" t="s">
        <v>576</v>
      </c>
      <c r="E195" s="41">
        <v>0</v>
      </c>
      <c r="F195" s="150"/>
      <c r="G195" s="67" t="s">
        <v>481</v>
      </c>
      <c r="I195" s="136"/>
    </row>
    <row r="196" spans="2:9" s="47" customFormat="1" ht="18.75" customHeight="1" x14ac:dyDescent="0.25">
      <c r="B196" s="67"/>
      <c r="C196" s="44" t="s">
        <v>577</v>
      </c>
      <c r="D196" s="45" t="s">
        <v>578</v>
      </c>
      <c r="E196" s="41">
        <v>0</v>
      </c>
      <c r="F196" s="150"/>
      <c r="G196" s="67" t="s">
        <v>481</v>
      </c>
      <c r="I196" s="136"/>
    </row>
    <row r="197" spans="2:9" s="47" customFormat="1" ht="18.75" customHeight="1" x14ac:dyDescent="0.25">
      <c r="B197" s="67"/>
      <c r="C197" s="154" t="s">
        <v>312</v>
      </c>
      <c r="D197" s="155" t="s">
        <v>579</v>
      </c>
      <c r="E197" s="84">
        <f>+E198</f>
        <v>0</v>
      </c>
      <c r="F197" s="166" t="s">
        <v>767</v>
      </c>
      <c r="G197" s="223" t="s">
        <v>480</v>
      </c>
      <c r="I197" s="136"/>
    </row>
    <row r="198" spans="2:9" s="47" customFormat="1" ht="18.75" customHeight="1" x14ac:dyDescent="0.25">
      <c r="B198" s="67"/>
      <c r="C198" s="44" t="s">
        <v>314</v>
      </c>
      <c r="D198" s="45" t="s">
        <v>580</v>
      </c>
      <c r="E198" s="41">
        <v>0</v>
      </c>
      <c r="F198" s="165"/>
      <c r="G198" s="67" t="s">
        <v>481</v>
      </c>
      <c r="I198" s="136"/>
    </row>
    <row r="199" spans="2:9" s="47" customFormat="1" ht="34.5" x14ac:dyDescent="0.25">
      <c r="B199" s="67"/>
      <c r="C199" s="154" t="s">
        <v>322</v>
      </c>
      <c r="D199" s="155" t="s">
        <v>581</v>
      </c>
      <c r="E199" s="84">
        <f>+E200+E201</f>
        <v>0</v>
      </c>
      <c r="F199" s="165" t="s">
        <v>768</v>
      </c>
      <c r="G199" s="223" t="s">
        <v>480</v>
      </c>
      <c r="I199" s="136"/>
    </row>
    <row r="200" spans="2:9" s="47" customFormat="1" ht="18.75" customHeight="1" x14ac:dyDescent="0.25">
      <c r="B200" s="67"/>
      <c r="C200" s="44" t="s">
        <v>323</v>
      </c>
      <c r="D200" s="45" t="s">
        <v>582</v>
      </c>
      <c r="E200" s="41">
        <v>0</v>
      </c>
      <c r="F200" s="165"/>
      <c r="G200" s="67" t="s">
        <v>481</v>
      </c>
      <c r="I200" s="136"/>
    </row>
    <row r="201" spans="2:9" s="47" customFormat="1" ht="18.75" customHeight="1" x14ac:dyDescent="0.25">
      <c r="B201" s="67"/>
      <c r="C201" s="44" t="s">
        <v>324</v>
      </c>
      <c r="D201" s="45" t="s">
        <v>580</v>
      </c>
      <c r="E201" s="41">
        <v>0</v>
      </c>
      <c r="F201" s="165"/>
      <c r="G201" s="67" t="s">
        <v>481</v>
      </c>
      <c r="I201" s="136"/>
    </row>
    <row r="202" spans="2:9" s="47" customFormat="1" ht="27.75" customHeight="1" x14ac:dyDescent="0.25">
      <c r="B202" s="67"/>
      <c r="C202" s="154" t="s">
        <v>327</v>
      </c>
      <c r="D202" s="155" t="s">
        <v>982</v>
      </c>
      <c r="E202" s="84">
        <f>+E203+E215+E219+E221</f>
        <v>0</v>
      </c>
      <c r="F202" s="167" t="s">
        <v>1102</v>
      </c>
      <c r="G202" s="223" t="s">
        <v>480</v>
      </c>
    </row>
    <row r="203" spans="2:9" s="47" customFormat="1" ht="18.75" customHeight="1" x14ac:dyDescent="0.25">
      <c r="B203" s="67"/>
      <c r="C203" s="168" t="s">
        <v>810</v>
      </c>
      <c r="D203" s="169" t="s">
        <v>785</v>
      </c>
      <c r="E203" s="85">
        <f>SUM(E204:E214)</f>
        <v>0</v>
      </c>
      <c r="F203" s="286" t="s">
        <v>1101</v>
      </c>
      <c r="G203" s="151" t="s">
        <v>480</v>
      </c>
      <c r="I203" s="136"/>
    </row>
    <row r="204" spans="2:9" s="47" customFormat="1" ht="18.75" customHeight="1" x14ac:dyDescent="0.25">
      <c r="B204" s="67"/>
      <c r="C204" s="46" t="s">
        <v>811</v>
      </c>
      <c r="D204" s="45" t="s">
        <v>396</v>
      </c>
      <c r="E204" s="41">
        <v>0</v>
      </c>
      <c r="F204" s="286"/>
      <c r="G204" s="67" t="s">
        <v>481</v>
      </c>
      <c r="I204" s="136"/>
    </row>
    <row r="205" spans="2:9" s="47" customFormat="1" ht="18.75" customHeight="1" x14ac:dyDescent="0.25">
      <c r="B205" s="67"/>
      <c r="C205" s="46" t="s">
        <v>812</v>
      </c>
      <c r="D205" s="45" t="s">
        <v>397</v>
      </c>
      <c r="E205" s="41">
        <v>0</v>
      </c>
      <c r="F205" s="286"/>
      <c r="G205" s="67" t="s">
        <v>481</v>
      </c>
      <c r="I205" s="136"/>
    </row>
    <row r="206" spans="2:9" s="47" customFormat="1" ht="18.75" customHeight="1" x14ac:dyDescent="0.25">
      <c r="B206" s="67"/>
      <c r="C206" s="46" t="s">
        <v>813</v>
      </c>
      <c r="D206" s="45" t="s">
        <v>786</v>
      </c>
      <c r="E206" s="41">
        <v>0</v>
      </c>
      <c r="F206" s="286"/>
      <c r="G206" s="67" t="s">
        <v>481</v>
      </c>
      <c r="I206" s="136"/>
    </row>
    <row r="207" spans="2:9" s="47" customFormat="1" ht="18.75" customHeight="1" x14ac:dyDescent="0.25">
      <c r="B207" s="67"/>
      <c r="C207" s="46" t="s">
        <v>814</v>
      </c>
      <c r="D207" s="45" t="s">
        <v>787</v>
      </c>
      <c r="E207" s="41">
        <v>0</v>
      </c>
      <c r="F207" s="286"/>
      <c r="G207" s="67" t="s">
        <v>481</v>
      </c>
      <c r="I207" s="136"/>
    </row>
    <row r="208" spans="2:9" s="47" customFormat="1" ht="18.75" customHeight="1" x14ac:dyDescent="0.25">
      <c r="B208" s="67"/>
      <c r="C208" s="46" t="s">
        <v>815</v>
      </c>
      <c r="D208" s="45" t="s">
        <v>788</v>
      </c>
      <c r="E208" s="41">
        <v>0</v>
      </c>
      <c r="F208" s="286"/>
      <c r="G208" s="67" t="s">
        <v>481</v>
      </c>
      <c r="I208" s="136"/>
    </row>
    <row r="209" spans="2:9" s="47" customFormat="1" ht="18.75" customHeight="1" x14ac:dyDescent="0.25">
      <c r="B209" s="67"/>
      <c r="C209" s="46" t="s">
        <v>816</v>
      </c>
      <c r="D209" s="45" t="s">
        <v>789</v>
      </c>
      <c r="E209" s="41">
        <v>0</v>
      </c>
      <c r="F209" s="286"/>
      <c r="G209" s="67" t="s">
        <v>481</v>
      </c>
      <c r="I209" s="136"/>
    </row>
    <row r="210" spans="2:9" s="47" customFormat="1" ht="18.75" customHeight="1" x14ac:dyDescent="0.25">
      <c r="B210" s="67"/>
      <c r="C210" s="46" t="s">
        <v>817</v>
      </c>
      <c r="D210" s="45" t="s">
        <v>790</v>
      </c>
      <c r="E210" s="41">
        <v>0</v>
      </c>
      <c r="F210" s="286"/>
      <c r="G210" s="67" t="s">
        <v>481</v>
      </c>
      <c r="I210" s="136"/>
    </row>
    <row r="211" spans="2:9" s="47" customFormat="1" ht="18.75" customHeight="1" x14ac:dyDescent="0.25">
      <c r="B211" s="67"/>
      <c r="C211" s="46" t="s">
        <v>818</v>
      </c>
      <c r="D211" s="45" t="s">
        <v>791</v>
      </c>
      <c r="E211" s="41">
        <v>0</v>
      </c>
      <c r="F211" s="286"/>
      <c r="G211" s="67" t="s">
        <v>481</v>
      </c>
      <c r="I211" s="136"/>
    </row>
    <row r="212" spans="2:9" s="47" customFormat="1" ht="18.75" customHeight="1" x14ac:dyDescent="0.25">
      <c r="B212" s="67"/>
      <c r="C212" s="46" t="s">
        <v>819</v>
      </c>
      <c r="D212" s="45" t="s">
        <v>326</v>
      </c>
      <c r="E212" s="41">
        <v>0</v>
      </c>
      <c r="F212" s="286"/>
      <c r="G212" s="67" t="s">
        <v>481</v>
      </c>
      <c r="I212" s="136"/>
    </row>
    <row r="213" spans="2:9" s="47" customFormat="1" ht="18.75" customHeight="1" x14ac:dyDescent="0.25">
      <c r="B213" s="67"/>
      <c r="C213" s="46" t="s">
        <v>820</v>
      </c>
      <c r="D213" s="45" t="s">
        <v>792</v>
      </c>
      <c r="E213" s="41">
        <v>0</v>
      </c>
      <c r="F213" s="286"/>
      <c r="G213" s="67" t="s">
        <v>481</v>
      </c>
      <c r="I213" s="136"/>
    </row>
    <row r="214" spans="2:9" s="47" customFormat="1" ht="18.75" customHeight="1" x14ac:dyDescent="0.25">
      <c r="B214" s="67"/>
      <c r="C214" s="46" t="s">
        <v>821</v>
      </c>
      <c r="D214" s="45" t="s">
        <v>793</v>
      </c>
      <c r="E214" s="41">
        <v>0</v>
      </c>
      <c r="F214" s="286"/>
      <c r="G214" s="67" t="s">
        <v>481</v>
      </c>
      <c r="I214" s="136"/>
    </row>
    <row r="215" spans="2:9" s="47" customFormat="1" ht="18.75" customHeight="1" x14ac:dyDescent="0.25">
      <c r="B215" s="67"/>
      <c r="C215" s="168" t="s">
        <v>822</v>
      </c>
      <c r="D215" s="169" t="s">
        <v>794</v>
      </c>
      <c r="E215" s="85">
        <f>SUM(E216:E218)</f>
        <v>0</v>
      </c>
      <c r="F215" s="286"/>
      <c r="G215" s="151" t="s">
        <v>480</v>
      </c>
      <c r="I215" s="136"/>
    </row>
    <row r="216" spans="2:9" s="47" customFormat="1" ht="18.75" customHeight="1" x14ac:dyDescent="0.25">
      <c r="B216" s="67"/>
      <c r="C216" s="46" t="s">
        <v>825</v>
      </c>
      <c r="D216" s="45" t="s">
        <v>795</v>
      </c>
      <c r="E216" s="41">
        <v>0</v>
      </c>
      <c r="F216" s="286"/>
      <c r="G216" s="67" t="s">
        <v>481</v>
      </c>
      <c r="I216" s="136"/>
    </row>
    <row r="217" spans="2:9" s="47" customFormat="1" ht="18.75" customHeight="1" x14ac:dyDescent="0.25">
      <c r="B217" s="67"/>
      <c r="C217" s="46" t="s">
        <v>826</v>
      </c>
      <c r="D217" s="45" t="s">
        <v>789</v>
      </c>
      <c r="E217" s="41">
        <v>0</v>
      </c>
      <c r="F217" s="286"/>
      <c r="G217" s="67" t="s">
        <v>481</v>
      </c>
      <c r="I217" s="136"/>
    </row>
    <row r="218" spans="2:9" s="47" customFormat="1" ht="18.75" customHeight="1" x14ac:dyDescent="0.25">
      <c r="B218" s="67"/>
      <c r="C218" s="46" t="s">
        <v>827</v>
      </c>
      <c r="D218" s="45" t="s">
        <v>796</v>
      </c>
      <c r="E218" s="41">
        <v>0</v>
      </c>
      <c r="F218" s="286"/>
      <c r="G218" s="67" t="s">
        <v>481</v>
      </c>
      <c r="I218" s="136"/>
    </row>
    <row r="219" spans="2:9" s="47" customFormat="1" ht="18.75" customHeight="1" x14ac:dyDescent="0.25">
      <c r="B219" s="67"/>
      <c r="C219" s="168" t="s">
        <v>823</v>
      </c>
      <c r="D219" s="169" t="s">
        <v>797</v>
      </c>
      <c r="E219" s="85">
        <f>+E220</f>
        <v>0</v>
      </c>
      <c r="F219" s="286"/>
      <c r="G219" s="151" t="s">
        <v>480</v>
      </c>
      <c r="I219" s="136"/>
    </row>
    <row r="220" spans="2:9" s="47" customFormat="1" ht="18.75" customHeight="1" x14ac:dyDescent="0.25">
      <c r="B220" s="67"/>
      <c r="C220" s="46" t="s">
        <v>824</v>
      </c>
      <c r="D220" s="45" t="s">
        <v>798</v>
      </c>
      <c r="E220" s="41">
        <v>0</v>
      </c>
      <c r="F220" s="286"/>
      <c r="G220" s="67" t="s">
        <v>481</v>
      </c>
      <c r="I220" s="136"/>
    </row>
    <row r="221" spans="2:9" s="47" customFormat="1" ht="18.75" customHeight="1" x14ac:dyDescent="0.25">
      <c r="B221" s="67"/>
      <c r="C221" s="168" t="s">
        <v>828</v>
      </c>
      <c r="D221" s="169" t="s">
        <v>799</v>
      </c>
      <c r="E221" s="85">
        <f>SUM(E222:E229)</f>
        <v>0</v>
      </c>
      <c r="F221" s="286"/>
      <c r="G221" s="151" t="s">
        <v>480</v>
      </c>
      <c r="I221" s="136"/>
    </row>
    <row r="222" spans="2:9" s="47" customFormat="1" ht="18.75" customHeight="1" x14ac:dyDescent="0.25">
      <c r="B222" s="67"/>
      <c r="C222" s="46" t="s">
        <v>829</v>
      </c>
      <c r="D222" s="45" t="s">
        <v>800</v>
      </c>
      <c r="E222" s="41">
        <v>0</v>
      </c>
      <c r="F222" s="286"/>
      <c r="G222" s="67" t="s">
        <v>481</v>
      </c>
      <c r="I222" s="136"/>
    </row>
    <row r="223" spans="2:9" s="47" customFormat="1" ht="18.75" customHeight="1" x14ac:dyDescent="0.25">
      <c r="B223" s="67"/>
      <c r="C223" s="46" t="s">
        <v>830</v>
      </c>
      <c r="D223" s="45" t="s">
        <v>801</v>
      </c>
      <c r="E223" s="41">
        <v>0</v>
      </c>
      <c r="F223" s="286"/>
      <c r="G223" s="67" t="s">
        <v>481</v>
      </c>
      <c r="I223" s="136"/>
    </row>
    <row r="224" spans="2:9" s="47" customFormat="1" ht="18.75" customHeight="1" x14ac:dyDescent="0.25">
      <c r="B224" s="67"/>
      <c r="C224" s="46" t="s">
        <v>831</v>
      </c>
      <c r="D224" s="47" t="s">
        <v>867</v>
      </c>
      <c r="E224" s="41">
        <v>0</v>
      </c>
      <c r="F224" s="286"/>
      <c r="G224" s="67" t="s">
        <v>481</v>
      </c>
      <c r="I224" s="136"/>
    </row>
    <row r="225" spans="2:10" s="47" customFormat="1" ht="18.75" customHeight="1" x14ac:dyDescent="0.25">
      <c r="B225" s="67"/>
      <c r="C225" s="46" t="s">
        <v>832</v>
      </c>
      <c r="D225" s="47" t="s">
        <v>803</v>
      </c>
      <c r="E225" s="41">
        <v>0</v>
      </c>
      <c r="F225" s="286"/>
      <c r="G225" s="67" t="s">
        <v>481</v>
      </c>
      <c r="I225" s="136"/>
    </row>
    <row r="226" spans="2:10" s="47" customFormat="1" ht="18.75" customHeight="1" x14ac:dyDescent="0.25">
      <c r="B226" s="67"/>
      <c r="C226" s="46" t="s">
        <v>833</v>
      </c>
      <c r="D226" s="47" t="s">
        <v>804</v>
      </c>
      <c r="E226" s="41">
        <v>0</v>
      </c>
      <c r="F226" s="286"/>
      <c r="G226" s="67" t="s">
        <v>481</v>
      </c>
      <c r="I226" s="136"/>
    </row>
    <row r="227" spans="2:10" s="47" customFormat="1" ht="18.75" customHeight="1" x14ac:dyDescent="0.25">
      <c r="B227" s="67"/>
      <c r="C227" s="46" t="s">
        <v>834</v>
      </c>
      <c r="D227" s="47" t="s">
        <v>805</v>
      </c>
      <c r="E227" s="41">
        <v>0</v>
      </c>
      <c r="F227" s="286"/>
      <c r="G227" s="67" t="s">
        <v>481</v>
      </c>
      <c r="I227" s="136"/>
    </row>
    <row r="228" spans="2:10" s="47" customFormat="1" ht="18.75" customHeight="1" x14ac:dyDescent="0.25">
      <c r="B228" s="67"/>
      <c r="C228" s="46" t="s">
        <v>835</v>
      </c>
      <c r="D228" s="45" t="s">
        <v>636</v>
      </c>
      <c r="E228" s="41">
        <v>0</v>
      </c>
      <c r="F228" s="286"/>
      <c r="G228" s="67" t="s">
        <v>481</v>
      </c>
      <c r="I228" s="136"/>
    </row>
    <row r="229" spans="2:10" s="47" customFormat="1" ht="18.75" customHeight="1" x14ac:dyDescent="0.25">
      <c r="B229" s="67"/>
      <c r="C229" s="46" t="s">
        <v>836</v>
      </c>
      <c r="D229" s="47" t="s">
        <v>799</v>
      </c>
      <c r="E229" s="41">
        <v>0</v>
      </c>
      <c r="F229" s="286"/>
      <c r="G229" s="67" t="s">
        <v>481</v>
      </c>
      <c r="I229" s="136"/>
    </row>
    <row r="230" spans="2:10" s="47" customFormat="1" ht="18.75" customHeight="1" x14ac:dyDescent="0.25">
      <c r="B230" s="67">
        <v>45</v>
      </c>
      <c r="C230" s="152" t="s">
        <v>333</v>
      </c>
      <c r="D230" s="153" t="s">
        <v>334</v>
      </c>
      <c r="E230" s="86">
        <f>SUM(E231:E233)</f>
        <v>0</v>
      </c>
      <c r="F230" s="170"/>
      <c r="G230" s="151" t="s">
        <v>480</v>
      </c>
      <c r="H230" s="57"/>
      <c r="I230" s="128"/>
    </row>
    <row r="231" spans="2:10" s="47" customFormat="1" ht="18.75" customHeight="1" x14ac:dyDescent="0.25">
      <c r="B231" s="67"/>
      <c r="C231" s="44" t="s">
        <v>335</v>
      </c>
      <c r="D231" s="45" t="s">
        <v>487</v>
      </c>
      <c r="E231" s="41">
        <v>0</v>
      </c>
      <c r="F231" s="150" t="s">
        <v>770</v>
      </c>
      <c r="G231" s="224" t="s">
        <v>481</v>
      </c>
      <c r="I231" s="136"/>
    </row>
    <row r="232" spans="2:10" s="47" customFormat="1" ht="18.75" customHeight="1" x14ac:dyDescent="0.25">
      <c r="B232" s="67"/>
      <c r="C232" s="44" t="s">
        <v>586</v>
      </c>
      <c r="D232" s="45" t="s">
        <v>91</v>
      </c>
      <c r="E232" s="41">
        <v>0</v>
      </c>
      <c r="F232" s="150"/>
      <c r="G232" s="67" t="s">
        <v>481</v>
      </c>
      <c r="I232" s="136"/>
    </row>
    <row r="233" spans="2:10" s="47" customFormat="1" ht="18.75" customHeight="1" x14ac:dyDescent="0.25">
      <c r="B233" s="67"/>
      <c r="C233" s="44" t="s">
        <v>587</v>
      </c>
      <c r="D233" s="45" t="s">
        <v>488</v>
      </c>
      <c r="E233" s="41">
        <v>0</v>
      </c>
      <c r="F233" s="150"/>
      <c r="G233" s="67" t="s">
        <v>481</v>
      </c>
      <c r="I233" s="136"/>
    </row>
    <row r="234" spans="2:10" s="47" customFormat="1" ht="18.75" customHeight="1" x14ac:dyDescent="0.25">
      <c r="B234" s="67">
        <v>44</v>
      </c>
      <c r="C234" s="152" t="s">
        <v>336</v>
      </c>
      <c r="D234" s="153" t="s">
        <v>328</v>
      </c>
      <c r="E234" s="86">
        <f>SUM(E235:E240)+E241</f>
        <v>0</v>
      </c>
      <c r="F234" s="150"/>
      <c r="G234" s="151" t="s">
        <v>480</v>
      </c>
      <c r="H234" s="57"/>
      <c r="I234" s="128"/>
    </row>
    <row r="235" spans="2:10" s="47" customFormat="1" ht="18.75" customHeight="1" x14ac:dyDescent="0.25">
      <c r="B235" s="67"/>
      <c r="C235" s="44" t="s">
        <v>588</v>
      </c>
      <c r="D235" s="45" t="s">
        <v>331</v>
      </c>
      <c r="E235" s="41">
        <v>0</v>
      </c>
      <c r="F235" s="150"/>
      <c r="G235" s="67" t="s">
        <v>481</v>
      </c>
      <c r="I235" s="136"/>
    </row>
    <row r="236" spans="2:10" s="47" customFormat="1" ht="18.75" customHeight="1" x14ac:dyDescent="0.25">
      <c r="B236" s="67"/>
      <c r="C236" s="44" t="s">
        <v>589</v>
      </c>
      <c r="D236" s="45" t="s">
        <v>590</v>
      </c>
      <c r="E236" s="41">
        <v>0</v>
      </c>
      <c r="F236" s="150"/>
      <c r="G236" s="67" t="s">
        <v>481</v>
      </c>
      <c r="I236" s="136"/>
    </row>
    <row r="237" spans="2:10" s="55" customFormat="1" ht="18.75" customHeight="1" x14ac:dyDescent="0.25">
      <c r="B237" s="67"/>
      <c r="C237" s="44" t="s">
        <v>591</v>
      </c>
      <c r="D237" s="45" t="s">
        <v>389</v>
      </c>
      <c r="E237" s="41">
        <v>0</v>
      </c>
      <c r="F237" s="150"/>
      <c r="G237" s="67" t="s">
        <v>481</v>
      </c>
      <c r="I237" s="138"/>
      <c r="J237" s="47"/>
    </row>
    <row r="238" spans="2:10" s="55" customFormat="1" ht="18.75" customHeight="1" x14ac:dyDescent="0.25">
      <c r="B238" s="67"/>
      <c r="C238" s="44" t="s">
        <v>592</v>
      </c>
      <c r="D238" s="45" t="s">
        <v>734</v>
      </c>
      <c r="E238" s="41">
        <v>0</v>
      </c>
      <c r="F238" s="150"/>
      <c r="G238" s="67" t="s">
        <v>481</v>
      </c>
      <c r="I238" s="138"/>
      <c r="J238" s="47"/>
    </row>
    <row r="239" spans="2:10" s="55" customFormat="1" ht="18.75" customHeight="1" x14ac:dyDescent="0.25">
      <c r="B239" s="67"/>
      <c r="C239" s="44" t="s">
        <v>736</v>
      </c>
      <c r="D239" s="45" t="s">
        <v>735</v>
      </c>
      <c r="E239" s="41">
        <v>0</v>
      </c>
      <c r="F239" s="150"/>
      <c r="G239" s="67" t="s">
        <v>481</v>
      </c>
      <c r="I239" s="138"/>
      <c r="J239" s="47"/>
    </row>
    <row r="240" spans="2:10" s="55" customFormat="1" ht="18.75" customHeight="1" x14ac:dyDescent="0.25">
      <c r="B240" s="67"/>
      <c r="C240" s="44" t="s">
        <v>737</v>
      </c>
      <c r="D240" s="45" t="s">
        <v>593</v>
      </c>
      <c r="E240" s="41">
        <v>0</v>
      </c>
      <c r="F240" s="150"/>
      <c r="G240" s="67" t="s">
        <v>481</v>
      </c>
      <c r="I240" s="138"/>
      <c r="J240" s="47"/>
    </row>
    <row r="241" spans="2:13" s="55" customFormat="1" ht="18.75" customHeight="1" x14ac:dyDescent="0.25">
      <c r="B241" s="69"/>
      <c r="C241" s="154" t="s">
        <v>851</v>
      </c>
      <c r="D241" s="155" t="s">
        <v>95</v>
      </c>
      <c r="E241" s="84">
        <f>SUM(E242:E254)</f>
        <v>0</v>
      </c>
      <c r="F241" s="283" t="s">
        <v>852</v>
      </c>
      <c r="G241" s="223" t="s">
        <v>480</v>
      </c>
      <c r="I241" s="138"/>
      <c r="J241" s="46"/>
      <c r="K241" s="93"/>
    </row>
    <row r="242" spans="2:13" s="55" customFormat="1" ht="18.75" customHeight="1" x14ac:dyDescent="0.25">
      <c r="B242" s="69"/>
      <c r="C242" s="46" t="s">
        <v>868</v>
      </c>
      <c r="D242" s="45" t="s">
        <v>583</v>
      </c>
      <c r="E242" s="41">
        <v>0</v>
      </c>
      <c r="F242" s="283"/>
      <c r="G242" s="67" t="s">
        <v>481</v>
      </c>
      <c r="I242" s="138"/>
      <c r="J242" s="46"/>
      <c r="K242" s="93"/>
    </row>
    <row r="243" spans="2:13" s="55" customFormat="1" ht="18.75" customHeight="1" x14ac:dyDescent="0.25">
      <c r="B243" s="69"/>
      <c r="C243" s="46" t="s">
        <v>869</v>
      </c>
      <c r="D243" s="45" t="s">
        <v>96</v>
      </c>
      <c r="E243" s="41">
        <v>0</v>
      </c>
      <c r="F243" s="283"/>
      <c r="G243" s="67" t="s">
        <v>481</v>
      </c>
      <c r="I243" s="138"/>
      <c r="J243" s="46"/>
      <c r="K243" s="93"/>
    </row>
    <row r="244" spans="2:13" s="55" customFormat="1" ht="18.75" customHeight="1" x14ac:dyDescent="0.25">
      <c r="B244" s="69"/>
      <c r="C244" s="46" t="s">
        <v>870</v>
      </c>
      <c r="D244" s="45" t="s">
        <v>97</v>
      </c>
      <c r="E244" s="41">
        <v>0</v>
      </c>
      <c r="F244" s="283"/>
      <c r="G244" s="67" t="s">
        <v>481</v>
      </c>
      <c r="I244" s="138"/>
      <c r="J244" s="46"/>
      <c r="K244" s="93"/>
    </row>
    <row r="245" spans="2:13" s="55" customFormat="1" ht="18.75" customHeight="1" x14ac:dyDescent="0.25">
      <c r="B245" s="69"/>
      <c r="C245" s="46" t="s">
        <v>871</v>
      </c>
      <c r="D245" s="45" t="s">
        <v>98</v>
      </c>
      <c r="E245" s="41">
        <v>0</v>
      </c>
      <c r="F245" s="283"/>
      <c r="G245" s="67" t="s">
        <v>481</v>
      </c>
      <c r="I245" s="138"/>
      <c r="J245" s="46"/>
      <c r="K245" s="93"/>
    </row>
    <row r="246" spans="2:13" s="55" customFormat="1" ht="18.75" customHeight="1" x14ac:dyDescent="0.25">
      <c r="B246" s="69"/>
      <c r="C246" s="46" t="s">
        <v>872</v>
      </c>
      <c r="D246" s="45" t="s">
        <v>99</v>
      </c>
      <c r="E246" s="41">
        <v>0</v>
      </c>
      <c r="F246" s="283"/>
      <c r="G246" s="67" t="s">
        <v>481</v>
      </c>
      <c r="I246" s="138"/>
      <c r="J246" s="46"/>
      <c r="K246" s="93"/>
    </row>
    <row r="247" spans="2:13" s="55" customFormat="1" ht="18.75" customHeight="1" x14ac:dyDescent="0.25">
      <c r="B247" s="69"/>
      <c r="C247" s="46" t="s">
        <v>873</v>
      </c>
      <c r="D247" s="45" t="s">
        <v>100</v>
      </c>
      <c r="E247" s="41">
        <v>0</v>
      </c>
      <c r="F247" s="283"/>
      <c r="G247" s="67" t="s">
        <v>481</v>
      </c>
      <c r="I247" s="138"/>
      <c r="J247" s="46"/>
      <c r="K247" s="93"/>
    </row>
    <row r="248" spans="2:13" s="55" customFormat="1" ht="18.75" customHeight="1" x14ac:dyDescent="0.25">
      <c r="B248" s="69"/>
      <c r="C248" s="46" t="s">
        <v>874</v>
      </c>
      <c r="D248" s="45" t="s">
        <v>101</v>
      </c>
      <c r="E248" s="41">
        <v>0</v>
      </c>
      <c r="F248" s="283"/>
      <c r="G248" s="67" t="s">
        <v>481</v>
      </c>
      <c r="I248" s="138"/>
      <c r="J248" s="47"/>
    </row>
    <row r="249" spans="2:13" s="55" customFormat="1" ht="18.75" customHeight="1" x14ac:dyDescent="0.25">
      <c r="B249" s="69"/>
      <c r="C249" s="46" t="s">
        <v>875</v>
      </c>
      <c r="D249" s="45" t="s">
        <v>584</v>
      </c>
      <c r="E249" s="41">
        <v>0</v>
      </c>
      <c r="F249" s="283"/>
      <c r="G249" s="67" t="s">
        <v>481</v>
      </c>
      <c r="I249" s="138"/>
      <c r="J249" s="47"/>
    </row>
    <row r="250" spans="2:13" s="55" customFormat="1" ht="18.75" customHeight="1" x14ac:dyDescent="0.25">
      <c r="B250" s="69"/>
      <c r="C250" s="46" t="s">
        <v>876</v>
      </c>
      <c r="D250" s="45" t="s">
        <v>585</v>
      </c>
      <c r="E250" s="41">
        <v>0</v>
      </c>
      <c r="F250" s="150"/>
      <c r="G250" s="67" t="s">
        <v>481</v>
      </c>
      <c r="I250" s="138"/>
      <c r="J250" s="47"/>
    </row>
    <row r="251" spans="2:13" s="55" customFormat="1" ht="18.75" customHeight="1" x14ac:dyDescent="0.25">
      <c r="B251" s="69"/>
      <c r="C251" s="46" t="s">
        <v>877</v>
      </c>
      <c r="D251" s="45" t="s">
        <v>102</v>
      </c>
      <c r="E251" s="41">
        <v>0</v>
      </c>
      <c r="F251" s="150"/>
      <c r="G251" s="67" t="s">
        <v>481</v>
      </c>
      <c r="I251" s="138"/>
      <c r="J251" s="47"/>
    </row>
    <row r="252" spans="2:13" s="55" customFormat="1" ht="18.75" customHeight="1" x14ac:dyDescent="0.25">
      <c r="B252" s="69"/>
      <c r="C252" s="46" t="s">
        <v>878</v>
      </c>
      <c r="D252" s="45" t="s">
        <v>739</v>
      </c>
      <c r="E252" s="41">
        <v>0</v>
      </c>
      <c r="F252" s="150"/>
      <c r="G252" s="67" t="s">
        <v>481</v>
      </c>
      <c r="I252" s="138"/>
      <c r="J252" s="47"/>
    </row>
    <row r="253" spans="2:13" s="55" customFormat="1" ht="18.75" customHeight="1" x14ac:dyDescent="0.25">
      <c r="B253" s="69"/>
      <c r="C253" s="46" t="s">
        <v>879</v>
      </c>
      <c r="D253" s="45" t="s">
        <v>769</v>
      </c>
      <c r="E253" s="41">
        <v>0</v>
      </c>
      <c r="F253" s="150"/>
      <c r="G253" s="67" t="s">
        <v>481</v>
      </c>
      <c r="I253" s="138"/>
      <c r="J253" s="47"/>
    </row>
    <row r="254" spans="2:13" s="55" customFormat="1" ht="18.75" customHeight="1" x14ac:dyDescent="0.25">
      <c r="B254" s="69"/>
      <c r="C254" s="46" t="s">
        <v>880</v>
      </c>
      <c r="D254" s="45" t="s">
        <v>103</v>
      </c>
      <c r="E254" s="41">
        <v>0</v>
      </c>
      <c r="F254" s="150"/>
      <c r="G254" s="67" t="s">
        <v>481</v>
      </c>
      <c r="I254" s="138"/>
      <c r="J254" s="47"/>
    </row>
    <row r="255" spans="2:13" s="47" customFormat="1" ht="18.75" customHeight="1" x14ac:dyDescent="0.25">
      <c r="B255" s="67">
        <v>5</v>
      </c>
      <c r="C255" s="148" t="s">
        <v>337</v>
      </c>
      <c r="D255" s="149" t="s">
        <v>1083</v>
      </c>
      <c r="E255" s="111">
        <f>+E256+E274+E278+E270</f>
        <v>0</v>
      </c>
      <c r="F255" s="150"/>
      <c r="G255" s="151" t="s">
        <v>480</v>
      </c>
      <c r="H255" s="113">
        <v>111</v>
      </c>
      <c r="I255" s="129" t="s">
        <v>709</v>
      </c>
      <c r="J255" s="53">
        <f>+E255</f>
        <v>0</v>
      </c>
      <c r="M255" s="52"/>
    </row>
    <row r="256" spans="2:13" s="47" customFormat="1" ht="27" customHeight="1" x14ac:dyDescent="0.25">
      <c r="B256" s="67">
        <v>52</v>
      </c>
      <c r="C256" s="152" t="s">
        <v>338</v>
      </c>
      <c r="D256" s="153" t="s">
        <v>594</v>
      </c>
      <c r="E256" s="86">
        <f>+E257+E260+E263</f>
        <v>0</v>
      </c>
      <c r="F256" s="150"/>
      <c r="G256" s="151" t="s">
        <v>480</v>
      </c>
      <c r="I256" s="136"/>
    </row>
    <row r="257" spans="2:10" s="55" customFormat="1" ht="18.75" customHeight="1" x14ac:dyDescent="0.25">
      <c r="B257" s="69"/>
      <c r="C257" s="154" t="s">
        <v>339</v>
      </c>
      <c r="D257" s="155" t="s">
        <v>598</v>
      </c>
      <c r="E257" s="84">
        <f>+E258+E259</f>
        <v>0</v>
      </c>
      <c r="F257" s="150"/>
      <c r="G257" s="151" t="s">
        <v>480</v>
      </c>
      <c r="I257" s="138"/>
      <c r="J257" s="47"/>
    </row>
    <row r="258" spans="2:10" s="55" customFormat="1" ht="18.75" customHeight="1" x14ac:dyDescent="0.25">
      <c r="B258" s="69"/>
      <c r="C258" s="46" t="s">
        <v>596</v>
      </c>
      <c r="D258" s="45" t="s">
        <v>600</v>
      </c>
      <c r="E258" s="41">
        <v>0</v>
      </c>
      <c r="F258" s="150"/>
      <c r="G258" s="67" t="s">
        <v>481</v>
      </c>
      <c r="I258" s="138"/>
      <c r="J258" s="47"/>
    </row>
    <row r="259" spans="2:10" s="55" customFormat="1" ht="18.75" customHeight="1" x14ac:dyDescent="0.25">
      <c r="B259" s="69"/>
      <c r="C259" s="46" t="s">
        <v>597</v>
      </c>
      <c r="D259" s="45" t="s">
        <v>602</v>
      </c>
      <c r="E259" s="41">
        <v>0</v>
      </c>
      <c r="F259" s="150"/>
      <c r="G259" s="67" t="s">
        <v>481</v>
      </c>
      <c r="I259" s="138"/>
      <c r="J259" s="47"/>
    </row>
    <row r="260" spans="2:10" s="47" customFormat="1" ht="18.75" customHeight="1" x14ac:dyDescent="0.25">
      <c r="B260" s="67"/>
      <c r="C260" s="154" t="s">
        <v>341</v>
      </c>
      <c r="D260" s="155" t="s">
        <v>603</v>
      </c>
      <c r="E260" s="84">
        <f>+E261+E262</f>
        <v>0</v>
      </c>
      <c r="F260" s="150"/>
      <c r="G260" s="151" t="s">
        <v>480</v>
      </c>
      <c r="I260" s="136"/>
    </row>
    <row r="261" spans="2:10" s="47" customFormat="1" ht="18.75" customHeight="1" x14ac:dyDescent="0.25">
      <c r="B261" s="67"/>
      <c r="C261" s="46" t="s">
        <v>599</v>
      </c>
      <c r="D261" s="45" t="s">
        <v>343</v>
      </c>
      <c r="E261" s="41">
        <v>0</v>
      </c>
      <c r="F261" s="150"/>
      <c r="G261" s="67" t="s">
        <v>481</v>
      </c>
      <c r="I261" s="136"/>
    </row>
    <row r="262" spans="2:10" s="47" customFormat="1" ht="18.75" customHeight="1" x14ac:dyDescent="0.25">
      <c r="B262" s="67"/>
      <c r="C262" s="46" t="s">
        <v>601</v>
      </c>
      <c r="D262" s="45" t="s">
        <v>344</v>
      </c>
      <c r="E262" s="41">
        <v>0</v>
      </c>
      <c r="F262" s="150" t="s">
        <v>771</v>
      </c>
      <c r="G262" s="224" t="s">
        <v>481</v>
      </c>
      <c r="I262" s="136"/>
    </row>
    <row r="263" spans="2:10" s="47" customFormat="1" ht="18.75" customHeight="1" x14ac:dyDescent="0.25">
      <c r="B263" s="67"/>
      <c r="C263" s="154" t="s">
        <v>695</v>
      </c>
      <c r="D263" s="155" t="s">
        <v>696</v>
      </c>
      <c r="E263" s="84">
        <f>SUM(E264:E269)</f>
        <v>0</v>
      </c>
      <c r="F263" s="150"/>
      <c r="G263" s="151" t="s">
        <v>480</v>
      </c>
      <c r="I263" s="136"/>
    </row>
    <row r="264" spans="2:10" s="47" customFormat="1" ht="18.75" customHeight="1" x14ac:dyDescent="0.25">
      <c r="B264" s="67"/>
      <c r="C264" s="46" t="s">
        <v>703</v>
      </c>
      <c r="D264" s="171" t="s">
        <v>697</v>
      </c>
      <c r="E264" s="41">
        <v>0</v>
      </c>
      <c r="F264" s="150"/>
      <c r="G264" s="67" t="s">
        <v>481</v>
      </c>
      <c r="I264" s="136"/>
    </row>
    <row r="265" spans="2:10" s="47" customFormat="1" ht="18.75" customHeight="1" x14ac:dyDescent="0.25">
      <c r="B265" s="67"/>
      <c r="C265" s="46" t="s">
        <v>704</v>
      </c>
      <c r="D265" s="171" t="s">
        <v>698</v>
      </c>
      <c r="E265" s="41">
        <v>0</v>
      </c>
      <c r="F265" s="150"/>
      <c r="G265" s="67" t="s">
        <v>481</v>
      </c>
      <c r="I265" s="136"/>
    </row>
    <row r="266" spans="2:10" s="47" customFormat="1" ht="18.75" customHeight="1" x14ac:dyDescent="0.25">
      <c r="B266" s="67"/>
      <c r="C266" s="46" t="s">
        <v>705</v>
      </c>
      <c r="D266" s="171" t="s">
        <v>699</v>
      </c>
      <c r="E266" s="41">
        <v>0</v>
      </c>
      <c r="F266" s="150"/>
      <c r="G266" s="67" t="s">
        <v>481</v>
      </c>
      <c r="I266" s="136"/>
    </row>
    <row r="267" spans="2:10" s="47" customFormat="1" ht="18.75" customHeight="1" x14ac:dyDescent="0.25">
      <c r="B267" s="67"/>
      <c r="C267" s="46" t="s">
        <v>706</v>
      </c>
      <c r="D267" s="171" t="s">
        <v>700</v>
      </c>
      <c r="E267" s="41">
        <v>0</v>
      </c>
      <c r="F267" s="150"/>
      <c r="G267" s="67" t="s">
        <v>481</v>
      </c>
      <c r="I267" s="136"/>
    </row>
    <row r="268" spans="2:10" s="47" customFormat="1" ht="18.75" customHeight="1" x14ac:dyDescent="0.25">
      <c r="B268" s="67"/>
      <c r="C268" s="46" t="s">
        <v>707</v>
      </c>
      <c r="D268" s="171" t="s">
        <v>701</v>
      </c>
      <c r="E268" s="41">
        <v>0</v>
      </c>
      <c r="F268" s="150"/>
      <c r="G268" s="67" t="s">
        <v>481</v>
      </c>
      <c r="I268" s="136"/>
    </row>
    <row r="269" spans="2:10" s="47" customFormat="1" ht="18.75" customHeight="1" x14ac:dyDescent="0.25">
      <c r="B269" s="67"/>
      <c r="C269" s="46" t="s">
        <v>708</v>
      </c>
      <c r="D269" s="171" t="s">
        <v>702</v>
      </c>
      <c r="E269" s="41">
        <v>0</v>
      </c>
      <c r="F269" s="150"/>
      <c r="G269" s="67" t="s">
        <v>481</v>
      </c>
      <c r="I269" s="136"/>
    </row>
    <row r="270" spans="2:10" s="47" customFormat="1" ht="27" customHeight="1" x14ac:dyDescent="0.25">
      <c r="B270" s="67">
        <v>52</v>
      </c>
      <c r="C270" s="172">
        <v>4152</v>
      </c>
      <c r="D270" s="153" t="s">
        <v>345</v>
      </c>
      <c r="E270" s="86">
        <f>+E271</f>
        <v>0</v>
      </c>
      <c r="F270" s="150"/>
      <c r="G270" s="151" t="s">
        <v>480</v>
      </c>
      <c r="I270" s="136"/>
    </row>
    <row r="271" spans="2:10" s="47" customFormat="1" ht="18.75" customHeight="1" x14ac:dyDescent="0.25">
      <c r="B271" s="67"/>
      <c r="C271" s="154" t="s">
        <v>604</v>
      </c>
      <c r="D271" s="155" t="s">
        <v>595</v>
      </c>
      <c r="E271" s="84">
        <f>+E272+E273</f>
        <v>0</v>
      </c>
      <c r="F271" s="159" t="s">
        <v>772</v>
      </c>
      <c r="G271" s="223" t="s">
        <v>480</v>
      </c>
      <c r="I271" s="136"/>
    </row>
    <row r="272" spans="2:10" s="47" customFormat="1" ht="18.75" customHeight="1" x14ac:dyDescent="0.25">
      <c r="B272" s="67"/>
      <c r="C272" s="46" t="s">
        <v>668</v>
      </c>
      <c r="D272" s="45" t="s">
        <v>340</v>
      </c>
      <c r="E272" s="41">
        <v>0</v>
      </c>
      <c r="F272" s="150"/>
      <c r="G272" s="67" t="s">
        <v>481</v>
      </c>
      <c r="I272" s="136"/>
    </row>
    <row r="273" spans="2:13" s="47" customFormat="1" ht="18.75" customHeight="1" x14ac:dyDescent="0.25">
      <c r="B273" s="67"/>
      <c r="C273" s="46" t="s">
        <v>669</v>
      </c>
      <c r="D273" s="45" t="s">
        <v>342</v>
      </c>
      <c r="E273" s="41">
        <v>0</v>
      </c>
      <c r="F273" s="150"/>
      <c r="G273" s="67" t="s">
        <v>481</v>
      </c>
      <c r="I273" s="136"/>
    </row>
    <row r="274" spans="2:13" s="47" customFormat="1" ht="18.75" customHeight="1" x14ac:dyDescent="0.25">
      <c r="B274" s="67">
        <v>51</v>
      </c>
      <c r="C274" s="152" t="s">
        <v>346</v>
      </c>
      <c r="D274" s="153" t="s">
        <v>347</v>
      </c>
      <c r="E274" s="86">
        <f>SUM(E275:E277)</f>
        <v>0</v>
      </c>
      <c r="F274" s="150"/>
      <c r="G274" s="151" t="s">
        <v>480</v>
      </c>
      <c r="I274" s="136"/>
    </row>
    <row r="275" spans="2:13" s="47" customFormat="1" ht="18.75" customHeight="1" x14ac:dyDescent="0.25">
      <c r="B275" s="67"/>
      <c r="C275" s="46" t="s">
        <v>348</v>
      </c>
      <c r="D275" s="45" t="s">
        <v>605</v>
      </c>
      <c r="E275" s="41">
        <v>0</v>
      </c>
      <c r="F275" s="170"/>
      <c r="G275" s="67" t="s">
        <v>481</v>
      </c>
      <c r="I275" s="136"/>
    </row>
    <row r="276" spans="2:13" s="47" customFormat="1" ht="18.75" customHeight="1" x14ac:dyDescent="0.25">
      <c r="B276" s="67"/>
      <c r="C276" s="46" t="s">
        <v>681</v>
      </c>
      <c r="D276" s="45" t="s">
        <v>606</v>
      </c>
      <c r="E276" s="41">
        <v>0</v>
      </c>
      <c r="F276" s="170"/>
      <c r="G276" s="67" t="s">
        <v>481</v>
      </c>
      <c r="I276" s="136"/>
    </row>
    <row r="277" spans="2:13" s="47" customFormat="1" ht="18.75" customHeight="1" x14ac:dyDescent="0.25">
      <c r="B277" s="67"/>
      <c r="C277" s="46" t="s">
        <v>682</v>
      </c>
      <c r="D277" s="45" t="s">
        <v>607</v>
      </c>
      <c r="E277" s="41">
        <v>0</v>
      </c>
      <c r="F277" s="170"/>
      <c r="G277" s="67" t="s">
        <v>481</v>
      </c>
      <c r="I277" s="136"/>
    </row>
    <row r="278" spans="2:13" s="47" customFormat="1" ht="18.75" customHeight="1" x14ac:dyDescent="0.25">
      <c r="B278" s="67">
        <v>51</v>
      </c>
      <c r="C278" s="152" t="s">
        <v>349</v>
      </c>
      <c r="D278" s="153" t="s">
        <v>350</v>
      </c>
      <c r="E278" s="86">
        <f>SUM(E279:E287)</f>
        <v>0</v>
      </c>
      <c r="F278" s="150"/>
      <c r="G278" s="151" t="s">
        <v>480</v>
      </c>
      <c r="I278" s="136"/>
    </row>
    <row r="279" spans="2:13" s="58" customFormat="1" ht="18.75" customHeight="1" x14ac:dyDescent="0.25">
      <c r="B279" s="70"/>
      <c r="C279" s="44" t="s">
        <v>351</v>
      </c>
      <c r="D279" s="45" t="s">
        <v>355</v>
      </c>
      <c r="E279" s="41">
        <v>0</v>
      </c>
      <c r="F279" s="150"/>
      <c r="G279" s="67" t="s">
        <v>481</v>
      </c>
      <c r="I279" s="139"/>
      <c r="J279" s="47"/>
    </row>
    <row r="280" spans="2:13" s="47" customFormat="1" ht="18.75" customHeight="1" x14ac:dyDescent="0.25">
      <c r="B280" s="67"/>
      <c r="C280" s="44" t="s">
        <v>352</v>
      </c>
      <c r="D280" s="45" t="s">
        <v>608</v>
      </c>
      <c r="E280" s="41">
        <v>0</v>
      </c>
      <c r="F280" s="150"/>
      <c r="G280" s="67" t="s">
        <v>481</v>
      </c>
      <c r="I280" s="136"/>
    </row>
    <row r="281" spans="2:13" s="55" customFormat="1" ht="18.75" customHeight="1" x14ac:dyDescent="0.25">
      <c r="B281" s="69"/>
      <c r="C281" s="44" t="s">
        <v>354</v>
      </c>
      <c r="D281" s="45" t="s">
        <v>210</v>
      </c>
      <c r="E281" s="41">
        <v>0</v>
      </c>
      <c r="F281" s="150"/>
      <c r="G281" s="67" t="s">
        <v>481</v>
      </c>
      <c r="I281" s="138"/>
      <c r="J281" s="47"/>
    </row>
    <row r="282" spans="2:13" s="58" customFormat="1" ht="18.75" customHeight="1" x14ac:dyDescent="0.25">
      <c r="B282" s="70"/>
      <c r="C282" s="44" t="s">
        <v>356</v>
      </c>
      <c r="D282" s="45" t="s">
        <v>609</v>
      </c>
      <c r="E282" s="41">
        <v>0</v>
      </c>
      <c r="F282" s="150"/>
      <c r="G282" s="67" t="s">
        <v>481</v>
      </c>
      <c r="I282" s="139"/>
      <c r="J282" s="47"/>
    </row>
    <row r="283" spans="2:13" s="47" customFormat="1" ht="18.75" customHeight="1" x14ac:dyDescent="0.25">
      <c r="B283" s="67"/>
      <c r="C283" s="44" t="s">
        <v>358</v>
      </c>
      <c r="D283" s="45" t="s">
        <v>353</v>
      </c>
      <c r="E283" s="41">
        <v>0</v>
      </c>
      <c r="F283" s="150"/>
      <c r="G283" s="67" t="s">
        <v>481</v>
      </c>
      <c r="I283" s="136"/>
    </row>
    <row r="284" spans="2:13" s="47" customFormat="1" ht="18.75" customHeight="1" x14ac:dyDescent="0.25">
      <c r="B284" s="67"/>
      <c r="C284" s="44" t="s">
        <v>610</v>
      </c>
      <c r="D284" s="45" t="s">
        <v>357</v>
      </c>
      <c r="E284" s="41">
        <v>0</v>
      </c>
      <c r="F284" s="150"/>
      <c r="G284" s="67" t="s">
        <v>481</v>
      </c>
      <c r="I284" s="136"/>
    </row>
    <row r="285" spans="2:13" s="47" customFormat="1" ht="18.75" customHeight="1" x14ac:dyDescent="0.25">
      <c r="B285" s="67"/>
      <c r="C285" s="44" t="s">
        <v>611</v>
      </c>
      <c r="D285" s="45" t="s">
        <v>612</v>
      </c>
      <c r="E285" s="41">
        <v>0</v>
      </c>
      <c r="F285" s="150"/>
      <c r="G285" s="67" t="s">
        <v>481</v>
      </c>
      <c r="I285" s="136"/>
    </row>
    <row r="286" spans="2:13" s="47" customFormat="1" ht="18.75" customHeight="1" x14ac:dyDescent="0.25">
      <c r="B286" s="67"/>
      <c r="C286" s="44" t="s">
        <v>725</v>
      </c>
      <c r="D286" s="45" t="s">
        <v>750</v>
      </c>
      <c r="E286" s="41">
        <v>0</v>
      </c>
      <c r="F286" s="150"/>
      <c r="G286" s="67" t="s">
        <v>481</v>
      </c>
      <c r="I286" s="136"/>
    </row>
    <row r="287" spans="2:13" s="47" customFormat="1" ht="18.75" customHeight="1" x14ac:dyDescent="0.25">
      <c r="B287" s="67"/>
      <c r="C287" s="44" t="s">
        <v>751</v>
      </c>
      <c r="D287" s="45" t="s">
        <v>726</v>
      </c>
      <c r="E287" s="41">
        <v>0</v>
      </c>
      <c r="F287" s="150"/>
      <c r="G287" s="67" t="s">
        <v>481</v>
      </c>
      <c r="I287" s="136"/>
    </row>
    <row r="288" spans="2:13" s="47" customFormat="1" ht="18.75" customHeight="1" x14ac:dyDescent="0.25">
      <c r="B288" s="67">
        <v>6</v>
      </c>
      <c r="C288" s="148" t="s">
        <v>360</v>
      </c>
      <c r="D288" s="149" t="s">
        <v>1084</v>
      </c>
      <c r="E288" s="111">
        <f>+E290+E299+E305</f>
        <v>0</v>
      </c>
      <c r="F288" s="150" t="s">
        <v>541</v>
      </c>
      <c r="G288" s="151" t="s">
        <v>480</v>
      </c>
      <c r="H288" s="113">
        <v>111</v>
      </c>
      <c r="I288" s="126" t="s">
        <v>709</v>
      </c>
      <c r="J288" s="276">
        <f>+E288-E299</f>
        <v>0</v>
      </c>
      <c r="M288" s="52"/>
    </row>
    <row r="289" spans="2:13" s="47" customFormat="1" ht="18.75" customHeight="1" x14ac:dyDescent="0.25">
      <c r="B289" s="67">
        <v>61</v>
      </c>
      <c r="C289" s="152" t="s">
        <v>362</v>
      </c>
      <c r="D289" s="153" t="s">
        <v>363</v>
      </c>
      <c r="E289" s="88" t="s">
        <v>489</v>
      </c>
      <c r="F289" s="159" t="s">
        <v>773</v>
      </c>
      <c r="G289" s="223" t="s">
        <v>480</v>
      </c>
      <c r="I289" s="136"/>
    </row>
    <row r="290" spans="2:13" s="47" customFormat="1" ht="18.75" customHeight="1" x14ac:dyDescent="0.25">
      <c r="B290" s="67">
        <v>61</v>
      </c>
      <c r="C290" s="152" t="s">
        <v>365</v>
      </c>
      <c r="D290" s="153" t="s">
        <v>366</v>
      </c>
      <c r="E290" s="86">
        <f>SUM(E291:E295)</f>
        <v>0</v>
      </c>
      <c r="F290" s="159" t="s">
        <v>774</v>
      </c>
      <c r="G290" s="223" t="s">
        <v>480</v>
      </c>
      <c r="I290" s="136"/>
    </row>
    <row r="291" spans="2:13" s="47" customFormat="1" ht="20.25" customHeight="1" x14ac:dyDescent="0.25">
      <c r="B291" s="67"/>
      <c r="C291" s="44" t="s">
        <v>367</v>
      </c>
      <c r="D291" s="45" t="s">
        <v>371</v>
      </c>
      <c r="E291" s="41">
        <v>0</v>
      </c>
      <c r="F291" s="162" t="s">
        <v>775</v>
      </c>
      <c r="G291" s="224" t="s">
        <v>481</v>
      </c>
      <c r="I291" s="136"/>
    </row>
    <row r="292" spans="2:13" s="47" customFormat="1" ht="18.75" customHeight="1" x14ac:dyDescent="0.25">
      <c r="B292" s="67"/>
      <c r="C292" s="44" t="s">
        <v>368</v>
      </c>
      <c r="D292" s="45" t="s">
        <v>373</v>
      </c>
      <c r="E292" s="41">
        <v>0</v>
      </c>
      <c r="F292" s="159"/>
      <c r="G292" s="67" t="s">
        <v>481</v>
      </c>
      <c r="I292" s="136"/>
    </row>
    <row r="293" spans="2:13" s="47" customFormat="1" ht="22.5" x14ac:dyDescent="0.25">
      <c r="B293" s="67"/>
      <c r="C293" s="44" t="s">
        <v>369</v>
      </c>
      <c r="D293" s="45" t="s">
        <v>374</v>
      </c>
      <c r="E293" s="41">
        <v>0</v>
      </c>
      <c r="F293" s="162" t="s">
        <v>776</v>
      </c>
      <c r="G293" s="224" t="s">
        <v>481</v>
      </c>
      <c r="I293" s="136"/>
    </row>
    <row r="294" spans="2:13" s="47" customFormat="1" ht="18.75" customHeight="1" x14ac:dyDescent="0.25">
      <c r="B294" s="67"/>
      <c r="C294" s="44" t="s">
        <v>370</v>
      </c>
      <c r="D294" s="45" t="s">
        <v>613</v>
      </c>
      <c r="E294" s="41">
        <v>0</v>
      </c>
      <c r="F294" s="150"/>
      <c r="G294" s="67" t="s">
        <v>481</v>
      </c>
      <c r="I294" s="136"/>
    </row>
    <row r="295" spans="2:13" s="47" customFormat="1" ht="18.75" customHeight="1" x14ac:dyDescent="0.25">
      <c r="B295" s="67"/>
      <c r="C295" s="44" t="s">
        <v>372</v>
      </c>
      <c r="D295" s="45" t="s">
        <v>614</v>
      </c>
      <c r="E295" s="41">
        <v>0</v>
      </c>
      <c r="F295" s="150"/>
      <c r="G295" s="67" t="s">
        <v>481</v>
      </c>
      <c r="I295" s="136"/>
    </row>
    <row r="296" spans="2:13" s="47" customFormat="1" ht="18.75" customHeight="1" x14ac:dyDescent="0.25">
      <c r="B296" s="67"/>
      <c r="C296" s="152" t="s">
        <v>375</v>
      </c>
      <c r="D296" s="153" t="s">
        <v>376</v>
      </c>
      <c r="E296" s="88" t="s">
        <v>489</v>
      </c>
      <c r="F296" s="150"/>
      <c r="G296" s="151" t="s">
        <v>480</v>
      </c>
      <c r="I296" s="136"/>
    </row>
    <row r="297" spans="2:13" s="47" customFormat="1" ht="18.75" customHeight="1" x14ac:dyDescent="0.25">
      <c r="B297" s="67"/>
      <c r="C297" s="152" t="s">
        <v>378</v>
      </c>
      <c r="D297" s="153" t="s">
        <v>379</v>
      </c>
      <c r="E297" s="88" t="s">
        <v>489</v>
      </c>
      <c r="F297" s="150"/>
      <c r="G297" s="151" t="s">
        <v>480</v>
      </c>
      <c r="I297" s="136"/>
    </row>
    <row r="298" spans="2:13" s="47" customFormat="1" ht="18.75" customHeight="1" x14ac:dyDescent="0.25">
      <c r="B298" s="67"/>
      <c r="C298" s="152" t="s">
        <v>380</v>
      </c>
      <c r="D298" s="153" t="s">
        <v>381</v>
      </c>
      <c r="E298" s="88" t="s">
        <v>489</v>
      </c>
      <c r="F298" s="150"/>
      <c r="G298" s="151" t="s">
        <v>480</v>
      </c>
      <c r="I298" s="136"/>
    </row>
    <row r="299" spans="2:13" s="47" customFormat="1" ht="18.75" customHeight="1" x14ac:dyDescent="0.25">
      <c r="B299" s="67">
        <v>61</v>
      </c>
      <c r="C299" s="152" t="s">
        <v>382</v>
      </c>
      <c r="D299" s="153" t="s">
        <v>383</v>
      </c>
      <c r="E299" s="86">
        <f>SUM(E300:E304)</f>
        <v>0</v>
      </c>
      <c r="F299" s="173"/>
      <c r="G299" s="151" t="s">
        <v>480</v>
      </c>
      <c r="I299" s="136"/>
    </row>
    <row r="300" spans="2:13" s="54" customFormat="1" ht="18.75" customHeight="1" x14ac:dyDescent="0.25">
      <c r="B300" s="67"/>
      <c r="C300" s="48" t="s">
        <v>615</v>
      </c>
      <c r="D300" s="43" t="s">
        <v>616</v>
      </c>
      <c r="E300" s="41">
        <v>0</v>
      </c>
      <c r="F300" s="170"/>
      <c r="G300" s="67" t="s">
        <v>481</v>
      </c>
      <c r="H300" s="113">
        <v>734</v>
      </c>
      <c r="I300" s="126" t="s">
        <v>984</v>
      </c>
      <c r="J300" s="276">
        <f>+E300+E301+E302</f>
        <v>0</v>
      </c>
      <c r="K300" s="47"/>
      <c r="M300" s="52"/>
    </row>
    <row r="301" spans="2:13" s="54" customFormat="1" ht="18.75" customHeight="1" x14ac:dyDescent="0.25">
      <c r="B301" s="67"/>
      <c r="C301" s="48" t="s">
        <v>617</v>
      </c>
      <c r="D301" s="43" t="s">
        <v>1006</v>
      </c>
      <c r="E301" s="41">
        <v>0</v>
      </c>
      <c r="F301" s="43"/>
      <c r="G301" s="67" t="s">
        <v>481</v>
      </c>
      <c r="I301" s="137"/>
      <c r="K301" s="47"/>
    </row>
    <row r="302" spans="2:13" s="54" customFormat="1" ht="18.75" customHeight="1" x14ac:dyDescent="0.25">
      <c r="B302" s="67"/>
      <c r="C302" s="48" t="s">
        <v>618</v>
      </c>
      <c r="D302" s="43" t="s">
        <v>1008</v>
      </c>
      <c r="E302" s="41">
        <v>0</v>
      </c>
      <c r="F302" s="43"/>
      <c r="G302" s="67" t="s">
        <v>481</v>
      </c>
      <c r="I302" s="137"/>
      <c r="K302" s="47"/>
    </row>
    <row r="303" spans="2:13" s="54" customFormat="1" ht="18.75" customHeight="1" x14ac:dyDescent="0.25">
      <c r="B303" s="67"/>
      <c r="C303" s="48" t="s">
        <v>740</v>
      </c>
      <c r="D303" s="43" t="s">
        <v>1005</v>
      </c>
      <c r="E303" s="41">
        <v>0</v>
      </c>
      <c r="F303" s="174" t="s">
        <v>777</v>
      </c>
      <c r="G303" s="224" t="s">
        <v>481</v>
      </c>
      <c r="H303" s="113">
        <v>735</v>
      </c>
      <c r="I303" s="126" t="s">
        <v>1010</v>
      </c>
      <c r="J303" s="276">
        <f>+E303</f>
        <v>0</v>
      </c>
      <c r="K303" s="47"/>
      <c r="M303" s="52"/>
    </row>
    <row r="304" spans="2:13" s="54" customFormat="1" ht="18.75" customHeight="1" x14ac:dyDescent="0.25">
      <c r="B304" s="67"/>
      <c r="C304" s="48" t="s">
        <v>1007</v>
      </c>
      <c r="D304" s="43" t="s">
        <v>1009</v>
      </c>
      <c r="E304" s="41">
        <v>0</v>
      </c>
      <c r="F304" s="174"/>
      <c r="G304" s="67" t="s">
        <v>481</v>
      </c>
      <c r="H304" s="113">
        <v>736</v>
      </c>
      <c r="I304" s="126" t="s">
        <v>1011</v>
      </c>
      <c r="J304" s="276">
        <f>+E304</f>
        <v>0</v>
      </c>
      <c r="K304" s="47"/>
      <c r="M304" s="52"/>
    </row>
    <row r="305" spans="2:9" s="47" customFormat="1" ht="18.75" customHeight="1" x14ac:dyDescent="0.25">
      <c r="B305" s="67">
        <v>61</v>
      </c>
      <c r="C305" s="152" t="s">
        <v>384</v>
      </c>
      <c r="D305" s="153" t="s">
        <v>385</v>
      </c>
      <c r="E305" s="86">
        <f>+E306+E307+E308+E310+E313+E322+E309+E326</f>
        <v>0</v>
      </c>
      <c r="F305" s="165"/>
      <c r="G305" s="151" t="s">
        <v>480</v>
      </c>
      <c r="I305" s="136"/>
    </row>
    <row r="306" spans="2:9" s="47" customFormat="1" ht="18.75" customHeight="1" x14ac:dyDescent="0.25">
      <c r="B306" s="69"/>
      <c r="C306" s="48" t="s">
        <v>386</v>
      </c>
      <c r="D306" s="43" t="s">
        <v>387</v>
      </c>
      <c r="E306" s="41">
        <v>0</v>
      </c>
      <c r="F306" s="150"/>
      <c r="G306" s="67" t="s">
        <v>481</v>
      </c>
      <c r="I306" s="136"/>
    </row>
    <row r="307" spans="2:9" s="47" customFormat="1" ht="18.75" customHeight="1" x14ac:dyDescent="0.25">
      <c r="B307" s="69"/>
      <c r="C307" s="48" t="s">
        <v>388</v>
      </c>
      <c r="D307" s="43" t="s">
        <v>376</v>
      </c>
      <c r="E307" s="41">
        <v>0</v>
      </c>
      <c r="F307" s="150" t="s">
        <v>778</v>
      </c>
      <c r="G307" s="224" t="s">
        <v>481</v>
      </c>
      <c r="I307" s="136"/>
    </row>
    <row r="308" spans="2:9" s="47" customFormat="1" ht="22.5" x14ac:dyDescent="0.25">
      <c r="B308" s="69"/>
      <c r="C308" s="48" t="s">
        <v>390</v>
      </c>
      <c r="D308" s="43" t="s">
        <v>377</v>
      </c>
      <c r="E308" s="41">
        <v>0</v>
      </c>
      <c r="F308" s="164" t="s">
        <v>619</v>
      </c>
      <c r="G308" s="224" t="s">
        <v>481</v>
      </c>
      <c r="I308" s="136"/>
    </row>
    <row r="309" spans="2:9" s="54" customFormat="1" ht="18.75" customHeight="1" x14ac:dyDescent="0.25">
      <c r="B309" s="69"/>
      <c r="C309" s="48" t="s">
        <v>391</v>
      </c>
      <c r="D309" s="43" t="s">
        <v>634</v>
      </c>
      <c r="E309" s="41">
        <v>0</v>
      </c>
      <c r="F309" s="170"/>
      <c r="G309" s="67" t="s">
        <v>481</v>
      </c>
      <c r="I309" s="137"/>
    </row>
    <row r="310" spans="2:9" s="47" customFormat="1" ht="18.75" customHeight="1" x14ac:dyDescent="0.25">
      <c r="B310" s="69"/>
      <c r="C310" s="154" t="s">
        <v>850</v>
      </c>
      <c r="D310" s="155" t="s">
        <v>364</v>
      </c>
      <c r="E310" s="84">
        <f>+E311+E312</f>
        <v>0</v>
      </c>
      <c r="F310" s="175" t="s">
        <v>781</v>
      </c>
      <c r="G310" s="223" t="s">
        <v>480</v>
      </c>
      <c r="I310" s="136"/>
    </row>
    <row r="311" spans="2:9" s="47" customFormat="1" ht="18.75" customHeight="1" x14ac:dyDescent="0.25">
      <c r="B311" s="67"/>
      <c r="C311" s="44" t="s">
        <v>839</v>
      </c>
      <c r="D311" s="45" t="s">
        <v>779</v>
      </c>
      <c r="E311" s="41">
        <v>0</v>
      </c>
      <c r="F311" s="150"/>
      <c r="G311" s="67" t="s">
        <v>481</v>
      </c>
      <c r="I311" s="136"/>
    </row>
    <row r="312" spans="2:9" s="47" customFormat="1" ht="18.75" customHeight="1" x14ac:dyDescent="0.25">
      <c r="B312" s="67"/>
      <c r="C312" s="44" t="s">
        <v>840</v>
      </c>
      <c r="D312" s="45" t="s">
        <v>780</v>
      </c>
      <c r="E312" s="41">
        <v>0</v>
      </c>
      <c r="F312" s="150"/>
      <c r="G312" s="67" t="s">
        <v>481</v>
      </c>
      <c r="I312" s="136"/>
    </row>
    <row r="313" spans="2:9" s="47" customFormat="1" ht="18.75" customHeight="1" x14ac:dyDescent="0.25">
      <c r="B313" s="69"/>
      <c r="C313" s="154" t="s">
        <v>621</v>
      </c>
      <c r="D313" s="155" t="s">
        <v>313</v>
      </c>
      <c r="E313" s="84">
        <f>SUM(E314:E321)</f>
        <v>0</v>
      </c>
      <c r="F313" s="150" t="s">
        <v>782</v>
      </c>
      <c r="G313" s="223" t="s">
        <v>480</v>
      </c>
      <c r="I313" s="136"/>
    </row>
    <row r="314" spans="2:9" s="47" customFormat="1" ht="18.75" customHeight="1" x14ac:dyDescent="0.25">
      <c r="B314" s="69"/>
      <c r="C314" s="46" t="s">
        <v>623</v>
      </c>
      <c r="D314" s="45" t="s">
        <v>315</v>
      </c>
      <c r="E314" s="41">
        <v>0</v>
      </c>
      <c r="F314" s="150"/>
      <c r="G314" s="67" t="s">
        <v>481</v>
      </c>
      <c r="I314" s="136"/>
    </row>
    <row r="315" spans="2:9" s="47" customFormat="1" ht="18.75" customHeight="1" x14ac:dyDescent="0.25">
      <c r="B315" s="69"/>
      <c r="C315" s="46" t="s">
        <v>624</v>
      </c>
      <c r="D315" s="45" t="s">
        <v>316</v>
      </c>
      <c r="E315" s="41">
        <v>0</v>
      </c>
      <c r="F315" s="150"/>
      <c r="G315" s="67" t="s">
        <v>481</v>
      </c>
      <c r="I315" s="136"/>
    </row>
    <row r="316" spans="2:9" s="47" customFormat="1" ht="18.75" customHeight="1" x14ac:dyDescent="0.25">
      <c r="B316" s="69"/>
      <c r="C316" s="46" t="s">
        <v>625</v>
      </c>
      <c r="D316" s="45" t="s">
        <v>317</v>
      </c>
      <c r="E316" s="41">
        <v>0</v>
      </c>
      <c r="F316" s="150"/>
      <c r="G316" s="67" t="s">
        <v>481</v>
      </c>
      <c r="I316" s="136"/>
    </row>
    <row r="317" spans="2:9" s="47" customFormat="1" ht="18.75" customHeight="1" x14ac:dyDescent="0.25">
      <c r="B317" s="69"/>
      <c r="C317" s="46" t="s">
        <v>841</v>
      </c>
      <c r="D317" s="45" t="s">
        <v>318</v>
      </c>
      <c r="E317" s="41">
        <v>0</v>
      </c>
      <c r="F317" s="150"/>
      <c r="G317" s="67" t="s">
        <v>481</v>
      </c>
      <c r="I317" s="136"/>
    </row>
    <row r="318" spans="2:9" s="47" customFormat="1" ht="18.75" customHeight="1" x14ac:dyDescent="0.25">
      <c r="B318" s="69"/>
      <c r="C318" s="46" t="s">
        <v>842</v>
      </c>
      <c r="D318" s="45" t="s">
        <v>620</v>
      </c>
      <c r="E318" s="41">
        <v>0</v>
      </c>
      <c r="F318" s="150"/>
      <c r="G318" s="67" t="s">
        <v>481</v>
      </c>
      <c r="I318" s="136"/>
    </row>
    <row r="319" spans="2:9" s="47" customFormat="1" ht="18.75" customHeight="1" x14ac:dyDescent="0.25">
      <c r="B319" s="69"/>
      <c r="C319" s="46" t="s">
        <v>843</v>
      </c>
      <c r="D319" s="45" t="s">
        <v>319</v>
      </c>
      <c r="E319" s="41">
        <v>0</v>
      </c>
      <c r="F319" s="150"/>
      <c r="G319" s="67" t="s">
        <v>481</v>
      </c>
      <c r="I319" s="136"/>
    </row>
    <row r="320" spans="2:9" s="47" customFormat="1" ht="18.75" customHeight="1" x14ac:dyDescent="0.25">
      <c r="B320" s="69"/>
      <c r="C320" s="46" t="s">
        <v>844</v>
      </c>
      <c r="D320" s="45" t="s">
        <v>320</v>
      </c>
      <c r="E320" s="41">
        <v>0</v>
      </c>
      <c r="F320" s="150"/>
      <c r="G320" s="67" t="s">
        <v>481</v>
      </c>
      <c r="I320" s="136"/>
    </row>
    <row r="321" spans="2:13" s="47" customFormat="1" ht="18.75" customHeight="1" x14ac:dyDescent="0.25">
      <c r="B321" s="69"/>
      <c r="C321" s="46" t="s">
        <v>845</v>
      </c>
      <c r="D321" s="45" t="s">
        <v>321</v>
      </c>
      <c r="E321" s="41">
        <v>0</v>
      </c>
      <c r="F321" s="150"/>
      <c r="G321" s="67" t="s">
        <v>481</v>
      </c>
      <c r="I321" s="136"/>
    </row>
    <row r="322" spans="2:13" s="47" customFormat="1" ht="18.75" customHeight="1" x14ac:dyDescent="0.25">
      <c r="B322" s="67"/>
      <c r="C322" s="154" t="s">
        <v>846</v>
      </c>
      <c r="D322" s="155" t="s">
        <v>622</v>
      </c>
      <c r="E322" s="84">
        <f>SUM(E323:E325)</f>
        <v>0</v>
      </c>
      <c r="F322" s="150" t="s">
        <v>782</v>
      </c>
      <c r="G322" s="223" t="s">
        <v>480</v>
      </c>
      <c r="I322" s="136"/>
    </row>
    <row r="323" spans="2:13" s="47" customFormat="1" ht="18.75" customHeight="1" x14ac:dyDescent="0.25">
      <c r="B323" s="67"/>
      <c r="C323" s="46" t="s">
        <v>847</v>
      </c>
      <c r="D323" s="45" t="s">
        <v>329</v>
      </c>
      <c r="E323" s="41">
        <v>0</v>
      </c>
      <c r="F323" s="150"/>
      <c r="G323" s="67" t="s">
        <v>481</v>
      </c>
      <c r="I323" s="136"/>
    </row>
    <row r="324" spans="2:13" s="47" customFormat="1" ht="18.75" customHeight="1" x14ac:dyDescent="0.25">
      <c r="B324" s="67"/>
      <c r="C324" s="46" t="s">
        <v>848</v>
      </c>
      <c r="D324" s="45" t="s">
        <v>330</v>
      </c>
      <c r="E324" s="41">
        <v>0</v>
      </c>
      <c r="F324" s="150"/>
      <c r="G324" s="67" t="s">
        <v>481</v>
      </c>
      <c r="I324" s="136"/>
    </row>
    <row r="325" spans="2:13" s="47" customFormat="1" ht="18.75" customHeight="1" x14ac:dyDescent="0.25">
      <c r="B325" s="67"/>
      <c r="C325" s="46" t="s">
        <v>849</v>
      </c>
      <c r="D325" s="45" t="s">
        <v>332</v>
      </c>
      <c r="E325" s="41">
        <v>0</v>
      </c>
      <c r="F325" s="150"/>
      <c r="G325" s="67" t="s">
        <v>481</v>
      </c>
      <c r="I325" s="136"/>
    </row>
    <row r="326" spans="2:13" s="55" customFormat="1" ht="18.75" customHeight="1" x14ac:dyDescent="0.25">
      <c r="B326" s="69"/>
      <c r="C326" s="154" t="s">
        <v>881</v>
      </c>
      <c r="D326" s="155" t="s">
        <v>385</v>
      </c>
      <c r="E326" s="84">
        <f>+E327</f>
        <v>0</v>
      </c>
      <c r="F326" s="150" t="s">
        <v>782</v>
      </c>
      <c r="G326" s="223" t="s">
        <v>480</v>
      </c>
      <c r="I326" s="138"/>
      <c r="J326" s="47"/>
    </row>
    <row r="327" spans="2:13" s="55" customFormat="1" ht="18.75" customHeight="1" x14ac:dyDescent="0.25">
      <c r="B327" s="69"/>
      <c r="C327" s="46" t="s">
        <v>882</v>
      </c>
      <c r="D327" s="45" t="s">
        <v>385</v>
      </c>
      <c r="E327" s="41">
        <v>0</v>
      </c>
      <c r="F327" s="150" t="s">
        <v>884</v>
      </c>
      <c r="G327" s="224" t="s">
        <v>481</v>
      </c>
      <c r="I327" s="138"/>
      <c r="J327" s="47"/>
    </row>
    <row r="328" spans="2:13" s="47" customFormat="1" ht="18.75" customHeight="1" x14ac:dyDescent="0.25">
      <c r="B328" s="67">
        <v>7</v>
      </c>
      <c r="C328" s="148" t="s">
        <v>392</v>
      </c>
      <c r="D328" s="149" t="s">
        <v>393</v>
      </c>
      <c r="E328" s="111">
        <f>+E330+E364</f>
        <v>0</v>
      </c>
      <c r="F328" s="150"/>
      <c r="G328" s="151" t="s">
        <v>480</v>
      </c>
      <c r="I328" s="136"/>
    </row>
    <row r="329" spans="2:13" s="47" customFormat="1" ht="18.75" hidden="1" customHeight="1" x14ac:dyDescent="0.25">
      <c r="B329" s="67"/>
      <c r="C329" s="172" t="s">
        <v>626</v>
      </c>
      <c r="D329" s="153" t="s">
        <v>627</v>
      </c>
      <c r="E329" s="88" t="s">
        <v>489</v>
      </c>
      <c r="F329" s="150"/>
      <c r="G329" s="151" t="s">
        <v>480</v>
      </c>
      <c r="I329" s="136"/>
    </row>
    <row r="330" spans="2:13" s="47" customFormat="1" ht="28.5" customHeight="1" x14ac:dyDescent="0.25">
      <c r="B330" s="67">
        <v>73</v>
      </c>
      <c r="C330" s="172">
        <v>4172</v>
      </c>
      <c r="D330" s="153" t="s">
        <v>628</v>
      </c>
      <c r="E330" s="86">
        <f>+E331+E342+E346+E353+E361</f>
        <v>0</v>
      </c>
      <c r="F330" s="150"/>
      <c r="G330" s="151" t="s">
        <v>480</v>
      </c>
      <c r="H330" s="113">
        <v>411</v>
      </c>
      <c r="I330" s="126" t="s">
        <v>1017</v>
      </c>
      <c r="J330" s="276">
        <f>+E342+E353+E361</f>
        <v>0</v>
      </c>
      <c r="M330" s="52"/>
    </row>
    <row r="331" spans="2:13" s="47" customFormat="1" ht="18.75" customHeight="1" x14ac:dyDescent="0.25">
      <c r="B331" s="176" t="s">
        <v>887</v>
      </c>
      <c r="C331" s="102" t="s">
        <v>888</v>
      </c>
      <c r="D331" s="102" t="s">
        <v>889</v>
      </c>
      <c r="E331" s="103">
        <f>+E332+E336+E340</f>
        <v>0</v>
      </c>
      <c r="F331" s="177"/>
      <c r="G331" s="151" t="s">
        <v>480</v>
      </c>
      <c r="H331" s="113">
        <v>412</v>
      </c>
      <c r="I331" s="126" t="s">
        <v>1004</v>
      </c>
      <c r="J331" s="276">
        <f>+E331+E346</f>
        <v>0</v>
      </c>
      <c r="M331" s="52"/>
    </row>
    <row r="332" spans="2:13" s="47" customFormat="1" ht="18.75" customHeight="1" x14ac:dyDescent="0.25">
      <c r="B332" s="176"/>
      <c r="C332" s="178" t="s">
        <v>890</v>
      </c>
      <c r="D332" s="169" t="s">
        <v>741</v>
      </c>
      <c r="E332" s="85">
        <f>SUM(E333:E335)</f>
        <v>0</v>
      </c>
      <c r="F332" s="177"/>
      <c r="G332" s="151" t="s">
        <v>480</v>
      </c>
      <c r="I332" s="136"/>
    </row>
    <row r="333" spans="2:13" s="47" customFormat="1" ht="18.75" customHeight="1" x14ac:dyDescent="0.25">
      <c r="B333" s="176"/>
      <c r="C333" s="104" t="s">
        <v>891</v>
      </c>
      <c r="D333" s="45" t="s">
        <v>631</v>
      </c>
      <c r="E333" s="41">
        <v>0</v>
      </c>
      <c r="F333" s="177"/>
      <c r="G333" s="67" t="s">
        <v>481</v>
      </c>
      <c r="I333" s="136"/>
    </row>
    <row r="334" spans="2:13" s="47" customFormat="1" ht="18.75" customHeight="1" x14ac:dyDescent="0.25">
      <c r="B334" s="176"/>
      <c r="C334" s="104" t="s">
        <v>892</v>
      </c>
      <c r="D334" s="45" t="s">
        <v>632</v>
      </c>
      <c r="E334" s="41">
        <v>0</v>
      </c>
      <c r="F334" s="177"/>
      <c r="G334" s="67" t="s">
        <v>481</v>
      </c>
      <c r="I334" s="136"/>
    </row>
    <row r="335" spans="2:13" s="47" customFormat="1" ht="18.75" customHeight="1" x14ac:dyDescent="0.25">
      <c r="B335" s="176"/>
      <c r="C335" s="104" t="s">
        <v>893</v>
      </c>
      <c r="D335" s="45" t="s">
        <v>633</v>
      </c>
      <c r="E335" s="41">
        <v>0</v>
      </c>
      <c r="F335" s="177"/>
      <c r="G335" s="67" t="s">
        <v>481</v>
      </c>
      <c r="I335" s="136"/>
    </row>
    <row r="336" spans="2:13" s="47" customFormat="1" ht="18.75" customHeight="1" x14ac:dyDescent="0.25">
      <c r="B336" s="176"/>
      <c r="C336" s="178" t="s">
        <v>894</v>
      </c>
      <c r="D336" s="169" t="s">
        <v>742</v>
      </c>
      <c r="E336" s="85">
        <f>SUM(E337:E339)</f>
        <v>0</v>
      </c>
      <c r="F336" s="177"/>
      <c r="G336" s="151" t="s">
        <v>480</v>
      </c>
      <c r="I336" s="136"/>
    </row>
    <row r="337" spans="2:9" s="47" customFormat="1" ht="18.75" customHeight="1" x14ac:dyDescent="0.25">
      <c r="B337" s="176"/>
      <c r="C337" s="104" t="s">
        <v>895</v>
      </c>
      <c r="D337" s="45" t="s">
        <v>631</v>
      </c>
      <c r="E337" s="41">
        <v>0</v>
      </c>
      <c r="F337" s="177"/>
      <c r="G337" s="67" t="s">
        <v>481</v>
      </c>
      <c r="I337" s="136"/>
    </row>
    <row r="338" spans="2:9" s="47" customFormat="1" ht="18.75" customHeight="1" x14ac:dyDescent="0.25">
      <c r="B338" s="176"/>
      <c r="C338" s="104" t="s">
        <v>896</v>
      </c>
      <c r="D338" s="45" t="s">
        <v>632</v>
      </c>
      <c r="E338" s="41">
        <v>0</v>
      </c>
      <c r="F338" s="177"/>
      <c r="G338" s="67" t="s">
        <v>481</v>
      </c>
      <c r="I338" s="136"/>
    </row>
    <row r="339" spans="2:9" s="47" customFormat="1" ht="18.75" customHeight="1" x14ac:dyDescent="0.25">
      <c r="B339" s="176"/>
      <c r="C339" s="104" t="s">
        <v>897</v>
      </c>
      <c r="D339" s="45" t="s">
        <v>633</v>
      </c>
      <c r="E339" s="41">
        <v>0</v>
      </c>
      <c r="F339" s="177"/>
      <c r="G339" s="67" t="s">
        <v>481</v>
      </c>
      <c r="I339" s="136"/>
    </row>
    <row r="340" spans="2:9" s="47" customFormat="1" ht="18.75" customHeight="1" x14ac:dyDescent="0.25">
      <c r="B340" s="176"/>
      <c r="C340" s="178" t="s">
        <v>898</v>
      </c>
      <c r="D340" s="169" t="s">
        <v>899</v>
      </c>
      <c r="E340" s="85">
        <f>SUM(E341)</f>
        <v>0</v>
      </c>
      <c r="F340" s="177"/>
      <c r="G340" s="151" t="s">
        <v>480</v>
      </c>
      <c r="I340" s="136"/>
    </row>
    <row r="341" spans="2:9" s="47" customFormat="1" ht="18.75" customHeight="1" x14ac:dyDescent="0.25">
      <c r="B341" s="176"/>
      <c r="C341" s="104" t="s">
        <v>900</v>
      </c>
      <c r="D341" s="43" t="s">
        <v>901</v>
      </c>
      <c r="E341" s="41">
        <v>0</v>
      </c>
      <c r="F341" s="177"/>
      <c r="G341" s="67" t="s">
        <v>481</v>
      </c>
      <c r="I341" s="136"/>
    </row>
    <row r="342" spans="2:9" s="47" customFormat="1" ht="18.75" customHeight="1" x14ac:dyDescent="0.25">
      <c r="B342" s="176" t="s">
        <v>887</v>
      </c>
      <c r="C342" s="102" t="s">
        <v>902</v>
      </c>
      <c r="D342" s="105" t="s">
        <v>903</v>
      </c>
      <c r="E342" s="103">
        <f>SUM(E343:E345)</f>
        <v>0</v>
      </c>
      <c r="F342" s="177"/>
      <c r="G342" s="151" t="s">
        <v>480</v>
      </c>
      <c r="I342" s="136"/>
    </row>
    <row r="343" spans="2:9" s="47" customFormat="1" ht="18.75" customHeight="1" x14ac:dyDescent="0.25">
      <c r="B343" s="176"/>
      <c r="C343" s="106" t="s">
        <v>904</v>
      </c>
      <c r="D343" s="107" t="s">
        <v>325</v>
      </c>
      <c r="E343" s="41">
        <v>0</v>
      </c>
      <c r="F343" s="177"/>
      <c r="G343" s="67" t="s">
        <v>481</v>
      </c>
      <c r="I343" s="136"/>
    </row>
    <row r="344" spans="2:9" s="47" customFormat="1" ht="18.75" customHeight="1" x14ac:dyDescent="0.25">
      <c r="B344" s="176"/>
      <c r="C344" s="106" t="s">
        <v>905</v>
      </c>
      <c r="D344" s="108" t="s">
        <v>906</v>
      </c>
      <c r="E344" s="41">
        <v>0</v>
      </c>
      <c r="F344" s="170" t="s">
        <v>635</v>
      </c>
      <c r="G344" s="224" t="s">
        <v>481</v>
      </c>
      <c r="I344" s="136"/>
    </row>
    <row r="345" spans="2:9" s="47" customFormat="1" ht="18.75" customHeight="1" x14ac:dyDescent="0.25">
      <c r="B345" s="176"/>
      <c r="C345" s="106" t="s">
        <v>907</v>
      </c>
      <c r="D345" s="104" t="s">
        <v>711</v>
      </c>
      <c r="E345" s="41">
        <v>0</v>
      </c>
      <c r="F345" s="177"/>
      <c r="G345" s="67" t="s">
        <v>481</v>
      </c>
      <c r="I345" s="136"/>
    </row>
    <row r="346" spans="2:9" s="47" customFormat="1" ht="18.75" customHeight="1" x14ac:dyDescent="0.25">
      <c r="B346" s="176" t="s">
        <v>908</v>
      </c>
      <c r="C346" s="102" t="s">
        <v>909</v>
      </c>
      <c r="D346" s="102" t="s">
        <v>910</v>
      </c>
      <c r="E346" s="103">
        <f>+E347</f>
        <v>0</v>
      </c>
      <c r="F346" s="177"/>
      <c r="G346" s="151" t="s">
        <v>480</v>
      </c>
      <c r="I346" s="136"/>
    </row>
    <row r="347" spans="2:9" s="47" customFormat="1" ht="18.75" customHeight="1" x14ac:dyDescent="0.25">
      <c r="B347" s="176"/>
      <c r="C347" s="178" t="s">
        <v>911</v>
      </c>
      <c r="D347" s="169" t="s">
        <v>629</v>
      </c>
      <c r="E347" s="85">
        <f>SUM(E348:E352)</f>
        <v>0</v>
      </c>
      <c r="F347" s="177"/>
      <c r="G347" s="151" t="s">
        <v>480</v>
      </c>
      <c r="I347" s="136"/>
    </row>
    <row r="348" spans="2:9" s="47" customFormat="1" ht="18.75" customHeight="1" x14ac:dyDescent="0.25">
      <c r="B348" s="176"/>
      <c r="C348" s="104" t="s">
        <v>912</v>
      </c>
      <c r="D348" s="45" t="s">
        <v>357</v>
      </c>
      <c r="E348" s="41">
        <v>0</v>
      </c>
      <c r="F348" s="177"/>
      <c r="G348" s="67" t="s">
        <v>481</v>
      </c>
      <c r="I348" s="136"/>
    </row>
    <row r="349" spans="2:9" s="54" customFormat="1" ht="18.75" customHeight="1" x14ac:dyDescent="0.25">
      <c r="B349" s="176"/>
      <c r="C349" s="104" t="s">
        <v>913</v>
      </c>
      <c r="D349" s="45" t="s">
        <v>630</v>
      </c>
      <c r="E349" s="41">
        <v>0</v>
      </c>
      <c r="F349" s="177"/>
      <c r="G349" s="67" t="s">
        <v>481</v>
      </c>
      <c r="I349" s="137"/>
    </row>
    <row r="350" spans="2:9" s="47" customFormat="1" ht="18.75" customHeight="1" x14ac:dyDescent="0.25">
      <c r="B350" s="176"/>
      <c r="C350" s="104" t="s">
        <v>914</v>
      </c>
      <c r="D350" s="45" t="s">
        <v>738</v>
      </c>
      <c r="E350" s="41">
        <v>0</v>
      </c>
      <c r="F350" s="177"/>
      <c r="G350" s="67" t="s">
        <v>481</v>
      </c>
      <c r="I350" s="136"/>
    </row>
    <row r="351" spans="2:9" s="47" customFormat="1" ht="18.75" customHeight="1" x14ac:dyDescent="0.25">
      <c r="B351" s="176"/>
      <c r="C351" s="104" t="s">
        <v>915</v>
      </c>
      <c r="D351" s="43" t="s">
        <v>710</v>
      </c>
      <c r="E351" s="41">
        <v>0</v>
      </c>
      <c r="F351" s="177"/>
      <c r="G351" s="67" t="s">
        <v>481</v>
      </c>
      <c r="I351" s="136"/>
    </row>
    <row r="352" spans="2:9" s="47" customFormat="1" ht="18.75" customHeight="1" x14ac:dyDescent="0.25">
      <c r="B352" s="176"/>
      <c r="C352" s="104" t="s">
        <v>916</v>
      </c>
      <c r="D352" s="43" t="s">
        <v>883</v>
      </c>
      <c r="E352" s="41">
        <v>0</v>
      </c>
      <c r="F352" s="177"/>
      <c r="G352" s="67" t="s">
        <v>481</v>
      </c>
      <c r="I352" s="136"/>
    </row>
    <row r="353" spans="1:13" s="47" customFormat="1" ht="18.75" customHeight="1" x14ac:dyDescent="0.25">
      <c r="B353" s="176" t="s">
        <v>908</v>
      </c>
      <c r="C353" s="102" t="s">
        <v>917</v>
      </c>
      <c r="D353" s="105" t="s">
        <v>918</v>
      </c>
      <c r="E353" s="103">
        <f>SUM(E354:E360)</f>
        <v>0</v>
      </c>
      <c r="F353" s="177"/>
      <c r="G353" s="151" t="s">
        <v>480</v>
      </c>
      <c r="I353" s="136"/>
    </row>
    <row r="354" spans="1:13" s="47" customFormat="1" ht="18.75" customHeight="1" x14ac:dyDescent="0.25">
      <c r="B354" s="176"/>
      <c r="C354" s="104" t="s">
        <v>919</v>
      </c>
      <c r="D354" s="108" t="s">
        <v>636</v>
      </c>
      <c r="E354" s="41">
        <v>0</v>
      </c>
      <c r="F354" s="170"/>
      <c r="G354" s="67" t="s">
        <v>481</v>
      </c>
      <c r="I354" s="136"/>
    </row>
    <row r="355" spans="1:13" s="47" customFormat="1" ht="18.75" customHeight="1" x14ac:dyDescent="0.25">
      <c r="B355" s="176"/>
      <c r="C355" s="104" t="s">
        <v>920</v>
      </c>
      <c r="D355" s="104" t="s">
        <v>710</v>
      </c>
      <c r="E355" s="41">
        <v>0</v>
      </c>
      <c r="F355" s="177"/>
      <c r="G355" s="67" t="s">
        <v>481</v>
      </c>
      <c r="I355" s="136"/>
    </row>
    <row r="356" spans="1:13" s="47" customFormat="1" ht="18.75" customHeight="1" x14ac:dyDescent="0.25">
      <c r="B356" s="176"/>
      <c r="C356" s="104" t="s">
        <v>921</v>
      </c>
      <c r="D356" s="54" t="s">
        <v>537</v>
      </c>
      <c r="E356" s="41">
        <v>0</v>
      </c>
      <c r="F356" s="177"/>
      <c r="G356" s="67" t="s">
        <v>481</v>
      </c>
      <c r="I356" s="136"/>
    </row>
    <row r="357" spans="1:13" s="47" customFormat="1" ht="18.75" customHeight="1" x14ac:dyDescent="0.25">
      <c r="B357" s="176"/>
      <c r="C357" s="104" t="s">
        <v>922</v>
      </c>
      <c r="D357" s="54" t="s">
        <v>538</v>
      </c>
      <c r="E357" s="41">
        <v>0</v>
      </c>
      <c r="F357" s="177"/>
      <c r="G357" s="67" t="s">
        <v>481</v>
      </c>
      <c r="I357" s="136"/>
    </row>
    <row r="358" spans="1:13" s="47" customFormat="1" ht="18.75" customHeight="1" x14ac:dyDescent="0.25">
      <c r="B358" s="176"/>
      <c r="C358" s="104" t="s">
        <v>923</v>
      </c>
      <c r="D358" s="54" t="s">
        <v>194</v>
      </c>
      <c r="E358" s="41">
        <v>0</v>
      </c>
      <c r="F358" s="177"/>
      <c r="G358" s="67" t="s">
        <v>481</v>
      </c>
      <c r="I358" s="136"/>
    </row>
    <row r="359" spans="1:13" s="47" customFormat="1" ht="18.75" customHeight="1" x14ac:dyDescent="0.25">
      <c r="B359" s="176"/>
      <c r="C359" s="104" t="s">
        <v>924</v>
      </c>
      <c r="D359" s="54" t="s">
        <v>196</v>
      </c>
      <c r="E359" s="41">
        <v>0</v>
      </c>
      <c r="F359" s="177"/>
      <c r="G359" s="67" t="s">
        <v>481</v>
      </c>
      <c r="I359" s="136"/>
    </row>
    <row r="360" spans="1:13" s="47" customFormat="1" ht="18.75" customHeight="1" x14ac:dyDescent="0.25">
      <c r="B360" s="176"/>
      <c r="C360" s="104" t="s">
        <v>925</v>
      </c>
      <c r="D360" s="54" t="s">
        <v>198</v>
      </c>
      <c r="E360" s="41">
        <v>0</v>
      </c>
      <c r="F360" s="177"/>
      <c r="G360" s="67" t="s">
        <v>481</v>
      </c>
      <c r="I360" s="136"/>
    </row>
    <row r="361" spans="1:13" s="47" customFormat="1" ht="18.75" customHeight="1" x14ac:dyDescent="0.25">
      <c r="B361" s="176" t="s">
        <v>908</v>
      </c>
      <c r="C361" s="102" t="s">
        <v>926</v>
      </c>
      <c r="D361" s="105" t="s">
        <v>927</v>
      </c>
      <c r="E361" s="103">
        <f>SUM(E362:E363)</f>
        <v>0</v>
      </c>
      <c r="F361" s="177"/>
      <c r="G361" s="151" t="s">
        <v>480</v>
      </c>
      <c r="I361" s="136"/>
    </row>
    <row r="362" spans="1:13" s="47" customFormat="1" ht="18.75" customHeight="1" x14ac:dyDescent="0.25">
      <c r="B362" s="176"/>
      <c r="C362" s="104" t="s">
        <v>928</v>
      </c>
      <c r="D362" s="43" t="s">
        <v>357</v>
      </c>
      <c r="E362" s="41">
        <v>0</v>
      </c>
      <c r="F362" s="177"/>
      <c r="G362" s="67" t="s">
        <v>481</v>
      </c>
      <c r="I362" s="136"/>
    </row>
    <row r="363" spans="1:13" s="47" customFormat="1" ht="18.75" customHeight="1" x14ac:dyDescent="0.25">
      <c r="B363" s="176"/>
      <c r="C363" s="104" t="s">
        <v>929</v>
      </c>
      <c r="D363" s="43" t="s">
        <v>630</v>
      </c>
      <c r="E363" s="41">
        <v>0</v>
      </c>
      <c r="F363" s="177"/>
      <c r="G363" s="67" t="s">
        <v>481</v>
      </c>
      <c r="I363" s="136"/>
    </row>
    <row r="364" spans="1:13" s="47" customFormat="1" ht="22.5" customHeight="1" x14ac:dyDescent="0.25">
      <c r="A364" s="179" t="s">
        <v>975</v>
      </c>
      <c r="B364" s="67">
        <v>71</v>
      </c>
      <c r="C364" s="152" t="s">
        <v>394</v>
      </c>
      <c r="D364" s="153" t="s">
        <v>395</v>
      </c>
      <c r="E364" s="92">
        <f>+E365+E369+E371+E374+E394+E397+E399</f>
        <v>0</v>
      </c>
      <c r="F364" s="282" t="s">
        <v>983</v>
      </c>
      <c r="G364" s="223" t="s">
        <v>480</v>
      </c>
      <c r="H364" s="113">
        <v>421</v>
      </c>
      <c r="I364" s="126" t="s">
        <v>691</v>
      </c>
      <c r="J364" s="53">
        <f>+E364</f>
        <v>0</v>
      </c>
      <c r="K364" s="56" t="s">
        <v>687</v>
      </c>
      <c r="M364" s="52"/>
    </row>
    <row r="365" spans="1:13" s="47" customFormat="1" ht="22.5" customHeight="1" x14ac:dyDescent="0.25">
      <c r="A365" s="179" t="s">
        <v>975</v>
      </c>
      <c r="B365" s="2" t="s">
        <v>930</v>
      </c>
      <c r="C365" s="180" t="s">
        <v>931</v>
      </c>
      <c r="D365" s="181" t="s">
        <v>932</v>
      </c>
      <c r="E365" s="182">
        <f>SUM(E366:E368)</f>
        <v>0</v>
      </c>
      <c r="F365" s="282"/>
      <c r="G365" s="151" t="s">
        <v>480</v>
      </c>
      <c r="I365" s="130"/>
      <c r="J365" s="54"/>
    </row>
    <row r="366" spans="1:13" s="47" customFormat="1" ht="18.75" customHeight="1" x14ac:dyDescent="0.25">
      <c r="A366" s="179" t="s">
        <v>975</v>
      </c>
      <c r="B366" s="2"/>
      <c r="C366" s="180" t="s">
        <v>933</v>
      </c>
      <c r="D366" s="89" t="s">
        <v>787</v>
      </c>
      <c r="E366" s="231">
        <v>0</v>
      </c>
      <c r="F366" s="150"/>
      <c r="G366" s="67" t="s">
        <v>481</v>
      </c>
      <c r="I366" s="136"/>
    </row>
    <row r="367" spans="1:13" s="47" customFormat="1" ht="18.75" customHeight="1" x14ac:dyDescent="0.25">
      <c r="A367" s="179" t="s">
        <v>975</v>
      </c>
      <c r="B367" s="2"/>
      <c r="C367" s="180" t="s">
        <v>934</v>
      </c>
      <c r="D367" s="89" t="s">
        <v>788</v>
      </c>
      <c r="E367" s="231">
        <v>0</v>
      </c>
      <c r="F367" s="150"/>
      <c r="G367" s="67" t="s">
        <v>481</v>
      </c>
      <c r="I367" s="136"/>
    </row>
    <row r="368" spans="1:13" s="47" customFormat="1" ht="18.75" customHeight="1" x14ac:dyDescent="0.25">
      <c r="A368" s="179" t="s">
        <v>975</v>
      </c>
      <c r="B368" s="2"/>
      <c r="C368" s="180" t="s">
        <v>935</v>
      </c>
      <c r="D368" s="89" t="s">
        <v>789</v>
      </c>
      <c r="E368" s="231">
        <v>0</v>
      </c>
      <c r="F368" s="150"/>
      <c r="G368" s="67" t="s">
        <v>481</v>
      </c>
      <c r="I368" s="136"/>
    </row>
    <row r="369" spans="1:9" s="47" customFormat="1" ht="18.75" customHeight="1" x14ac:dyDescent="0.25">
      <c r="A369" s="179" t="s">
        <v>975</v>
      </c>
      <c r="B369" s="2" t="s">
        <v>930</v>
      </c>
      <c r="C369" s="180" t="s">
        <v>936</v>
      </c>
      <c r="D369" s="181" t="s">
        <v>937</v>
      </c>
      <c r="E369" s="182">
        <f>SUM(E370)</f>
        <v>0</v>
      </c>
      <c r="F369" s="150"/>
      <c r="G369" s="151" t="s">
        <v>480</v>
      </c>
      <c r="I369" s="136"/>
    </row>
    <row r="370" spans="1:9" s="47" customFormat="1" ht="18.75" customHeight="1" x14ac:dyDescent="0.25">
      <c r="A370" s="179" t="s">
        <v>975</v>
      </c>
      <c r="B370" s="2"/>
      <c r="C370" s="180" t="s">
        <v>938</v>
      </c>
      <c r="D370" s="89" t="s">
        <v>789</v>
      </c>
      <c r="E370" s="231">
        <v>0</v>
      </c>
      <c r="F370" s="150"/>
      <c r="G370" s="67" t="s">
        <v>481</v>
      </c>
      <c r="I370" s="136"/>
    </row>
    <row r="371" spans="1:9" s="47" customFormat="1" ht="18.75" customHeight="1" x14ac:dyDescent="0.25">
      <c r="A371" s="179" t="s">
        <v>975</v>
      </c>
      <c r="B371" s="2" t="s">
        <v>930</v>
      </c>
      <c r="C371" s="180" t="s">
        <v>939</v>
      </c>
      <c r="D371" s="181" t="s">
        <v>940</v>
      </c>
      <c r="E371" s="182">
        <f>SUM(E372:E373)</f>
        <v>0</v>
      </c>
      <c r="F371" s="150"/>
      <c r="G371" s="151" t="s">
        <v>480</v>
      </c>
      <c r="I371" s="136"/>
    </row>
    <row r="372" spans="1:9" s="47" customFormat="1" ht="18.75" customHeight="1" x14ac:dyDescent="0.25">
      <c r="A372" s="179" t="s">
        <v>975</v>
      </c>
      <c r="B372" s="2"/>
      <c r="C372" s="180" t="s">
        <v>941</v>
      </c>
      <c r="D372" s="89" t="s">
        <v>808</v>
      </c>
      <c r="E372" s="231">
        <v>0</v>
      </c>
      <c r="F372" s="150"/>
      <c r="G372" s="67" t="s">
        <v>481</v>
      </c>
      <c r="I372" s="136"/>
    </row>
    <row r="373" spans="1:9" s="47" customFormat="1" ht="18.75" customHeight="1" x14ac:dyDescent="0.25">
      <c r="A373" s="179" t="s">
        <v>975</v>
      </c>
      <c r="B373" s="2"/>
      <c r="C373" s="180" t="s">
        <v>942</v>
      </c>
      <c r="D373" s="183" t="s">
        <v>809</v>
      </c>
      <c r="E373" s="231">
        <v>0</v>
      </c>
      <c r="F373" s="150"/>
      <c r="G373" s="67" t="s">
        <v>481</v>
      </c>
      <c r="I373" s="136"/>
    </row>
    <row r="374" spans="1:9" s="47" customFormat="1" ht="18.75" customHeight="1" x14ac:dyDescent="0.25">
      <c r="A374" s="179" t="s">
        <v>975</v>
      </c>
      <c r="B374" s="2" t="s">
        <v>943</v>
      </c>
      <c r="C374" s="180" t="s">
        <v>944</v>
      </c>
      <c r="D374" s="181" t="s">
        <v>945</v>
      </c>
      <c r="E374" s="182">
        <f>SUM(E375:E393)</f>
        <v>0</v>
      </c>
      <c r="F374" s="150"/>
      <c r="G374" s="151" t="s">
        <v>480</v>
      </c>
      <c r="I374" s="136"/>
    </row>
    <row r="375" spans="1:9" s="47" customFormat="1" ht="18.75" customHeight="1" x14ac:dyDescent="0.25">
      <c r="A375" s="179" t="s">
        <v>975</v>
      </c>
      <c r="B375" s="2"/>
      <c r="C375" s="180" t="s">
        <v>946</v>
      </c>
      <c r="D375" s="89" t="s">
        <v>396</v>
      </c>
      <c r="E375" s="231">
        <v>0</v>
      </c>
      <c r="F375" s="150"/>
      <c r="G375" s="67" t="s">
        <v>481</v>
      </c>
      <c r="I375" s="136"/>
    </row>
    <row r="376" spans="1:9" s="47" customFormat="1" ht="18.75" customHeight="1" x14ac:dyDescent="0.25">
      <c r="A376" s="179" t="s">
        <v>975</v>
      </c>
      <c r="B376" s="2"/>
      <c r="C376" s="180" t="s">
        <v>947</v>
      </c>
      <c r="D376" s="89" t="s">
        <v>397</v>
      </c>
      <c r="E376" s="231">
        <v>0</v>
      </c>
      <c r="F376" s="150"/>
      <c r="G376" s="67" t="s">
        <v>481</v>
      </c>
      <c r="I376" s="136"/>
    </row>
    <row r="377" spans="1:9" s="47" customFormat="1" ht="18.75" customHeight="1" x14ac:dyDescent="0.25">
      <c r="A377" s="179" t="s">
        <v>975</v>
      </c>
      <c r="B377" s="2"/>
      <c r="C377" s="180" t="s">
        <v>948</v>
      </c>
      <c r="D377" s="89" t="s">
        <v>786</v>
      </c>
      <c r="E377" s="231">
        <v>0</v>
      </c>
      <c r="F377" s="150"/>
      <c r="G377" s="67" t="s">
        <v>481</v>
      </c>
      <c r="I377" s="136"/>
    </row>
    <row r="378" spans="1:9" s="47" customFormat="1" ht="18.75" customHeight="1" x14ac:dyDescent="0.25">
      <c r="A378" s="179" t="s">
        <v>975</v>
      </c>
      <c r="B378" s="2"/>
      <c r="C378" s="180" t="s">
        <v>949</v>
      </c>
      <c r="D378" s="89" t="s">
        <v>790</v>
      </c>
      <c r="E378" s="231">
        <v>0</v>
      </c>
      <c r="F378" s="150"/>
      <c r="G378" s="67" t="s">
        <v>481</v>
      </c>
      <c r="I378" s="136"/>
    </row>
    <row r="379" spans="1:9" s="47" customFormat="1" ht="18.75" customHeight="1" x14ac:dyDescent="0.25">
      <c r="A379" s="179" t="s">
        <v>975</v>
      </c>
      <c r="B379" s="2"/>
      <c r="C379" s="180" t="s">
        <v>950</v>
      </c>
      <c r="D379" s="89" t="s">
        <v>791</v>
      </c>
      <c r="E379" s="231">
        <v>0</v>
      </c>
      <c r="F379" s="150"/>
      <c r="G379" s="67" t="s">
        <v>481</v>
      </c>
      <c r="I379" s="136"/>
    </row>
    <row r="380" spans="1:9" s="47" customFormat="1" ht="18.75" customHeight="1" x14ac:dyDescent="0.25">
      <c r="A380" s="179" t="s">
        <v>975</v>
      </c>
      <c r="B380" s="2"/>
      <c r="C380" s="180" t="s">
        <v>951</v>
      </c>
      <c r="D380" s="89" t="s">
        <v>867</v>
      </c>
      <c r="E380" s="231">
        <v>0</v>
      </c>
      <c r="F380" s="150"/>
      <c r="G380" s="67" t="s">
        <v>481</v>
      </c>
      <c r="I380" s="136"/>
    </row>
    <row r="381" spans="1:9" s="47" customFormat="1" ht="18.75" customHeight="1" x14ac:dyDescent="0.25">
      <c r="A381" s="179" t="s">
        <v>975</v>
      </c>
      <c r="B381" s="2"/>
      <c r="C381" s="180" t="s">
        <v>952</v>
      </c>
      <c r="D381" s="89" t="s">
        <v>91</v>
      </c>
      <c r="E381" s="231">
        <v>0</v>
      </c>
      <c r="F381" s="150"/>
      <c r="G381" s="67" t="s">
        <v>481</v>
      </c>
      <c r="I381" s="136"/>
    </row>
    <row r="382" spans="1:9" s="47" customFormat="1" ht="18.75" customHeight="1" x14ac:dyDescent="0.25">
      <c r="A382" s="179" t="s">
        <v>975</v>
      </c>
      <c r="B382" s="2"/>
      <c r="C382" s="180" t="s">
        <v>953</v>
      </c>
      <c r="D382" s="89" t="s">
        <v>792</v>
      </c>
      <c r="E382" s="231">
        <v>0</v>
      </c>
      <c r="F382" s="150"/>
      <c r="G382" s="67" t="s">
        <v>481</v>
      </c>
      <c r="I382" s="136"/>
    </row>
    <row r="383" spans="1:9" s="47" customFormat="1" ht="18.75" customHeight="1" x14ac:dyDescent="0.25">
      <c r="A383" s="179" t="s">
        <v>975</v>
      </c>
      <c r="B383" s="2"/>
      <c r="C383" s="180" t="s">
        <v>954</v>
      </c>
      <c r="D383" s="89" t="s">
        <v>793</v>
      </c>
      <c r="E383" s="231">
        <v>0</v>
      </c>
      <c r="F383" s="150"/>
      <c r="G383" s="67" t="s">
        <v>481</v>
      </c>
      <c r="I383" s="136"/>
    </row>
    <row r="384" spans="1:9" s="47" customFormat="1" ht="18.75" customHeight="1" x14ac:dyDescent="0.25">
      <c r="A384" s="179" t="s">
        <v>975</v>
      </c>
      <c r="B384" s="2"/>
      <c r="C384" s="180" t="s">
        <v>955</v>
      </c>
      <c r="D384" s="89" t="s">
        <v>800</v>
      </c>
      <c r="E384" s="231">
        <v>0</v>
      </c>
      <c r="F384" s="150"/>
      <c r="G384" s="67" t="s">
        <v>481</v>
      </c>
      <c r="I384" s="136"/>
    </row>
    <row r="385" spans="1:9" s="47" customFormat="1" ht="18.75" customHeight="1" x14ac:dyDescent="0.25">
      <c r="A385" s="179" t="s">
        <v>975</v>
      </c>
      <c r="B385" s="2"/>
      <c r="C385" s="180" t="s">
        <v>956</v>
      </c>
      <c r="D385" s="89" t="s">
        <v>801</v>
      </c>
      <c r="E385" s="231">
        <v>0</v>
      </c>
      <c r="F385" s="150"/>
      <c r="G385" s="67" t="s">
        <v>481</v>
      </c>
      <c r="I385" s="136"/>
    </row>
    <row r="386" spans="1:9" s="47" customFormat="1" ht="18.75" customHeight="1" x14ac:dyDescent="0.25">
      <c r="A386" s="179" t="s">
        <v>975</v>
      </c>
      <c r="B386" s="2"/>
      <c r="C386" s="180" t="s">
        <v>957</v>
      </c>
      <c r="D386" s="183" t="s">
        <v>802</v>
      </c>
      <c r="E386" s="231">
        <v>0</v>
      </c>
      <c r="F386" s="150"/>
      <c r="G386" s="67" t="s">
        <v>481</v>
      </c>
      <c r="I386" s="136"/>
    </row>
    <row r="387" spans="1:9" s="47" customFormat="1" ht="18.75" customHeight="1" x14ac:dyDescent="0.25">
      <c r="A387" s="179" t="s">
        <v>975</v>
      </c>
      <c r="B387" s="2"/>
      <c r="C387" s="180" t="s">
        <v>958</v>
      </c>
      <c r="D387" s="183" t="s">
        <v>803</v>
      </c>
      <c r="E387" s="231">
        <v>0</v>
      </c>
      <c r="F387" s="150"/>
      <c r="G387" s="67" t="s">
        <v>481</v>
      </c>
      <c r="I387" s="136"/>
    </row>
    <row r="388" spans="1:9" s="47" customFormat="1" ht="18.75" customHeight="1" x14ac:dyDescent="0.25">
      <c r="A388" s="179" t="s">
        <v>975</v>
      </c>
      <c r="B388" s="2"/>
      <c r="C388" s="180" t="s">
        <v>959</v>
      </c>
      <c r="D388" s="183" t="s">
        <v>804</v>
      </c>
      <c r="E388" s="231">
        <v>0</v>
      </c>
      <c r="F388" s="150"/>
      <c r="G388" s="67" t="s">
        <v>481</v>
      </c>
      <c r="I388" s="136"/>
    </row>
    <row r="389" spans="1:9" s="47" customFormat="1" ht="18.75" customHeight="1" x14ac:dyDescent="0.25">
      <c r="A389" s="179" t="s">
        <v>975</v>
      </c>
      <c r="B389" s="2"/>
      <c r="C389" s="180" t="s">
        <v>960</v>
      </c>
      <c r="D389" s="183" t="s">
        <v>805</v>
      </c>
      <c r="E389" s="231">
        <v>0</v>
      </c>
      <c r="F389" s="150"/>
      <c r="G389" s="67" t="s">
        <v>481</v>
      </c>
      <c r="I389" s="136"/>
    </row>
    <row r="390" spans="1:9" s="47" customFormat="1" ht="18.75" customHeight="1" x14ac:dyDescent="0.25">
      <c r="A390" s="179" t="s">
        <v>975</v>
      </c>
      <c r="B390" s="2"/>
      <c r="C390" s="180" t="s">
        <v>961</v>
      </c>
      <c r="D390" s="183" t="s">
        <v>806</v>
      </c>
      <c r="E390" s="231">
        <v>0</v>
      </c>
      <c r="F390" s="150"/>
      <c r="G390" s="67" t="s">
        <v>481</v>
      </c>
      <c r="I390" s="136"/>
    </row>
    <row r="391" spans="1:9" s="47" customFormat="1" ht="18.75" customHeight="1" x14ac:dyDescent="0.25">
      <c r="A391" s="179" t="s">
        <v>975</v>
      </c>
      <c r="B391" s="2"/>
      <c r="C391" s="180" t="s">
        <v>962</v>
      </c>
      <c r="D391" s="89" t="s">
        <v>636</v>
      </c>
      <c r="E391" s="231">
        <v>0</v>
      </c>
      <c r="F391" s="150"/>
      <c r="G391" s="67" t="s">
        <v>481</v>
      </c>
      <c r="I391" s="136"/>
    </row>
    <row r="392" spans="1:9" s="47" customFormat="1" ht="18.75" customHeight="1" x14ac:dyDescent="0.25">
      <c r="A392" s="179" t="s">
        <v>975</v>
      </c>
      <c r="B392" s="2"/>
      <c r="C392" s="180" t="s">
        <v>963</v>
      </c>
      <c r="D392" s="183" t="s">
        <v>364</v>
      </c>
      <c r="E392" s="231">
        <v>0</v>
      </c>
      <c r="F392" s="150"/>
      <c r="G392" s="67" t="s">
        <v>481</v>
      </c>
      <c r="I392" s="136"/>
    </row>
    <row r="393" spans="1:9" s="47" customFormat="1" ht="18.75" customHeight="1" x14ac:dyDescent="0.25">
      <c r="A393" s="179" t="s">
        <v>975</v>
      </c>
      <c r="B393" s="2"/>
      <c r="C393" s="180" t="s">
        <v>964</v>
      </c>
      <c r="D393" s="183" t="s">
        <v>799</v>
      </c>
      <c r="E393" s="231">
        <v>0</v>
      </c>
      <c r="F393" s="150"/>
      <c r="G393" s="67" t="s">
        <v>481</v>
      </c>
      <c r="I393" s="136"/>
    </row>
    <row r="394" spans="1:9" s="47" customFormat="1" ht="18.75" customHeight="1" x14ac:dyDescent="0.25">
      <c r="A394" s="179" t="s">
        <v>975</v>
      </c>
      <c r="B394" s="2" t="s">
        <v>943</v>
      </c>
      <c r="C394" s="180" t="s">
        <v>965</v>
      </c>
      <c r="D394" s="181" t="s">
        <v>966</v>
      </c>
      <c r="E394" s="182">
        <f>SUM(E395:E396)</f>
        <v>0</v>
      </c>
      <c r="F394" s="150"/>
      <c r="G394" s="151" t="s">
        <v>480</v>
      </c>
      <c r="I394" s="136"/>
    </row>
    <row r="395" spans="1:9" s="47" customFormat="1" ht="18.75" customHeight="1" x14ac:dyDescent="0.25">
      <c r="A395" s="179" t="s">
        <v>975</v>
      </c>
      <c r="B395" s="2"/>
      <c r="C395" s="180" t="s">
        <v>967</v>
      </c>
      <c r="D395" s="89" t="s">
        <v>795</v>
      </c>
      <c r="E395" s="231">
        <v>0</v>
      </c>
      <c r="F395" s="150"/>
      <c r="G395" s="67" t="s">
        <v>481</v>
      </c>
      <c r="I395" s="136"/>
    </row>
    <row r="396" spans="1:9" s="47" customFormat="1" ht="18.75" customHeight="1" x14ac:dyDescent="0.25">
      <c r="A396" s="179" t="s">
        <v>975</v>
      </c>
      <c r="B396" s="2"/>
      <c r="C396" s="180" t="s">
        <v>968</v>
      </c>
      <c r="D396" s="89" t="s">
        <v>796</v>
      </c>
      <c r="E396" s="231">
        <v>0</v>
      </c>
      <c r="F396" s="150"/>
      <c r="G396" s="67" t="s">
        <v>481</v>
      </c>
      <c r="I396" s="136"/>
    </row>
    <row r="397" spans="1:9" s="47" customFormat="1" ht="18.75" customHeight="1" x14ac:dyDescent="0.25">
      <c r="A397" s="179" t="s">
        <v>975</v>
      </c>
      <c r="B397" s="2" t="s">
        <v>943</v>
      </c>
      <c r="C397" s="180" t="s">
        <v>969</v>
      </c>
      <c r="D397" s="181" t="s">
        <v>970</v>
      </c>
      <c r="E397" s="182">
        <f>SUM(E398)</f>
        <v>0</v>
      </c>
      <c r="F397" s="150"/>
      <c r="G397" s="151" t="s">
        <v>480</v>
      </c>
      <c r="I397" s="136"/>
    </row>
    <row r="398" spans="1:9" s="47" customFormat="1" ht="18.75" customHeight="1" x14ac:dyDescent="0.25">
      <c r="A398" s="179" t="s">
        <v>975</v>
      </c>
      <c r="B398" s="2"/>
      <c r="C398" s="180" t="s">
        <v>971</v>
      </c>
      <c r="D398" s="89" t="s">
        <v>798</v>
      </c>
      <c r="E398" s="231">
        <v>0</v>
      </c>
      <c r="F398" s="150"/>
      <c r="G398" s="67" t="s">
        <v>481</v>
      </c>
      <c r="I398" s="136"/>
    </row>
    <row r="399" spans="1:9" s="47" customFormat="1" ht="18.75" customHeight="1" x14ac:dyDescent="0.25">
      <c r="A399" s="179" t="s">
        <v>975</v>
      </c>
      <c r="B399" s="2" t="s">
        <v>943</v>
      </c>
      <c r="C399" s="180" t="s">
        <v>972</v>
      </c>
      <c r="D399" s="181" t="s">
        <v>973</v>
      </c>
      <c r="E399" s="182">
        <f>SUM(E400)</f>
        <v>0</v>
      </c>
      <c r="F399" s="150"/>
      <c r="G399" s="151" t="s">
        <v>480</v>
      </c>
      <c r="I399" s="136"/>
    </row>
    <row r="400" spans="1:9" s="47" customFormat="1" ht="18.75" customHeight="1" x14ac:dyDescent="0.25">
      <c r="A400" s="179" t="s">
        <v>975</v>
      </c>
      <c r="B400" s="2"/>
      <c r="C400" s="180" t="s">
        <v>974</v>
      </c>
      <c r="D400" s="183" t="s">
        <v>807</v>
      </c>
      <c r="E400" s="231">
        <v>0</v>
      </c>
      <c r="F400" s="150"/>
      <c r="G400" s="67" t="s">
        <v>481</v>
      </c>
      <c r="I400" s="136"/>
    </row>
    <row r="401" spans="1:13" s="47" customFormat="1" ht="29.25" customHeight="1" x14ac:dyDescent="0.25">
      <c r="A401" s="179" t="s">
        <v>975</v>
      </c>
      <c r="B401" s="67"/>
      <c r="C401" s="148" t="s">
        <v>398</v>
      </c>
      <c r="D401" s="149" t="s">
        <v>399</v>
      </c>
      <c r="E401" s="111">
        <f>+E402+E450</f>
        <v>0</v>
      </c>
      <c r="F401" s="150"/>
      <c r="G401" s="151" t="s">
        <v>480</v>
      </c>
      <c r="I401" s="136"/>
    </row>
    <row r="402" spans="1:13" s="47" customFormat="1" ht="18.75" customHeight="1" x14ac:dyDescent="0.25">
      <c r="A402" s="179" t="s">
        <v>975</v>
      </c>
      <c r="B402" s="67">
        <v>8</v>
      </c>
      <c r="C402" s="148" t="s">
        <v>400</v>
      </c>
      <c r="D402" s="149" t="s">
        <v>401</v>
      </c>
      <c r="E402" s="111">
        <f>+E403+E407+E410</f>
        <v>0</v>
      </c>
      <c r="F402" s="150"/>
      <c r="G402" s="151" t="s">
        <v>480</v>
      </c>
      <c r="I402" s="136"/>
    </row>
    <row r="403" spans="1:13" s="47" customFormat="1" ht="18.75" customHeight="1" x14ac:dyDescent="0.25">
      <c r="B403" s="67">
        <v>81</v>
      </c>
      <c r="C403" s="154" t="s">
        <v>402</v>
      </c>
      <c r="D403" s="155" t="s">
        <v>403</v>
      </c>
      <c r="E403" s="84">
        <f>+E404+E405+E406</f>
        <v>0</v>
      </c>
      <c r="F403" s="184"/>
      <c r="G403" s="151" t="s">
        <v>480</v>
      </c>
      <c r="H403" s="113">
        <v>561</v>
      </c>
      <c r="I403" s="126" t="s">
        <v>1019</v>
      </c>
      <c r="J403" s="53">
        <f>+E403</f>
        <v>0</v>
      </c>
      <c r="M403" s="52"/>
    </row>
    <row r="404" spans="1:13" s="47" customFormat="1" ht="18.75" customHeight="1" x14ac:dyDescent="0.25">
      <c r="B404" s="67"/>
      <c r="C404" s="44" t="s">
        <v>404</v>
      </c>
      <c r="D404" s="45" t="s">
        <v>405</v>
      </c>
      <c r="E404" s="41">
        <v>0</v>
      </c>
      <c r="F404" s="150"/>
      <c r="G404" s="67" t="s">
        <v>481</v>
      </c>
      <c r="I404" s="136"/>
    </row>
    <row r="405" spans="1:13" s="47" customFormat="1" ht="18.75" customHeight="1" x14ac:dyDescent="0.25">
      <c r="B405" s="67"/>
      <c r="C405" s="44" t="s">
        <v>406</v>
      </c>
      <c r="D405" s="45" t="s">
        <v>407</v>
      </c>
      <c r="E405" s="41">
        <v>0</v>
      </c>
      <c r="F405" s="150"/>
      <c r="G405" s="67" t="s">
        <v>481</v>
      </c>
      <c r="I405" s="136"/>
    </row>
    <row r="406" spans="1:13" s="47" customFormat="1" ht="18.75" customHeight="1" x14ac:dyDescent="0.25">
      <c r="B406" s="67"/>
      <c r="C406" s="44" t="s">
        <v>854</v>
      </c>
      <c r="D406" s="45" t="s">
        <v>855</v>
      </c>
      <c r="E406" s="41">
        <v>0</v>
      </c>
      <c r="F406" s="150"/>
      <c r="G406" s="67" t="s">
        <v>481</v>
      </c>
      <c r="I406" s="136"/>
    </row>
    <row r="407" spans="1:13" s="47" customFormat="1" ht="18.75" customHeight="1" x14ac:dyDescent="0.25">
      <c r="B407" s="67">
        <v>82</v>
      </c>
      <c r="C407" s="154" t="s">
        <v>408</v>
      </c>
      <c r="D407" s="155" t="s">
        <v>409</v>
      </c>
      <c r="E407" s="84">
        <f>+E408+E409</f>
        <v>0</v>
      </c>
      <c r="F407" s="184"/>
      <c r="G407" s="151" t="s">
        <v>480</v>
      </c>
      <c r="I407" s="136"/>
    </row>
    <row r="408" spans="1:13" s="47" customFormat="1" ht="18.75" customHeight="1" x14ac:dyDescent="0.25">
      <c r="B408" s="67"/>
      <c r="C408" s="44" t="s">
        <v>410</v>
      </c>
      <c r="D408" s="45" t="s">
        <v>411</v>
      </c>
      <c r="E408" s="41">
        <v>0</v>
      </c>
      <c r="F408" s="150"/>
      <c r="G408" s="67" t="s">
        <v>481</v>
      </c>
      <c r="H408" s="113">
        <v>511</v>
      </c>
      <c r="I408" s="126" t="s">
        <v>986</v>
      </c>
      <c r="J408" s="53">
        <f>+E408</f>
        <v>0</v>
      </c>
      <c r="M408" s="52"/>
    </row>
    <row r="409" spans="1:13" s="47" customFormat="1" ht="18.75" customHeight="1" x14ac:dyDescent="0.25">
      <c r="B409" s="67"/>
      <c r="C409" s="44" t="s">
        <v>412</v>
      </c>
      <c r="D409" s="45" t="s">
        <v>413</v>
      </c>
      <c r="E409" s="41">
        <v>0</v>
      </c>
      <c r="F409" s="150"/>
      <c r="G409" s="67" t="s">
        <v>481</v>
      </c>
      <c r="H409" s="113">
        <v>512</v>
      </c>
      <c r="I409" s="126" t="s">
        <v>987</v>
      </c>
      <c r="J409" s="53">
        <f>+E409</f>
        <v>0</v>
      </c>
      <c r="M409" s="52"/>
    </row>
    <row r="410" spans="1:13" s="47" customFormat="1" ht="18.75" customHeight="1" x14ac:dyDescent="0.25">
      <c r="A410" s="179" t="s">
        <v>975</v>
      </c>
      <c r="B410" s="67">
        <v>83</v>
      </c>
      <c r="C410" s="154" t="s">
        <v>414</v>
      </c>
      <c r="D410" s="155" t="s">
        <v>415</v>
      </c>
      <c r="E410" s="84">
        <f>SUM(E411:E449)</f>
        <v>0</v>
      </c>
      <c r="F410" s="159" t="s">
        <v>857</v>
      </c>
      <c r="G410" s="224" t="s">
        <v>480</v>
      </c>
      <c r="I410" s="136"/>
    </row>
    <row r="411" spans="1:13" s="47" customFormat="1" ht="18.75" customHeight="1" x14ac:dyDescent="0.25">
      <c r="B411" s="67"/>
      <c r="C411" s="44" t="s">
        <v>416</v>
      </c>
      <c r="D411" s="45" t="s">
        <v>417</v>
      </c>
      <c r="E411" s="41">
        <v>0</v>
      </c>
      <c r="F411" s="150"/>
      <c r="G411" s="67" t="s">
        <v>481</v>
      </c>
      <c r="H411" s="113">
        <v>521</v>
      </c>
      <c r="I411" s="126" t="s">
        <v>417</v>
      </c>
      <c r="J411" s="53">
        <f>+E411</f>
        <v>0</v>
      </c>
      <c r="M411" s="52"/>
    </row>
    <row r="412" spans="1:13" s="47" customFormat="1" ht="18.75" customHeight="1" x14ac:dyDescent="0.25">
      <c r="B412" s="67"/>
      <c r="C412" s="44" t="s">
        <v>418</v>
      </c>
      <c r="D412" s="45" t="s">
        <v>1012</v>
      </c>
      <c r="E412" s="41">
        <v>0</v>
      </c>
      <c r="F412" s="150"/>
      <c r="G412" s="67" t="s">
        <v>481</v>
      </c>
      <c r="H412" s="113">
        <v>522</v>
      </c>
      <c r="I412" s="126" t="s">
        <v>1012</v>
      </c>
      <c r="J412" s="53">
        <f t="shared" ref="J412:J449" si="0">+E412</f>
        <v>0</v>
      </c>
      <c r="M412" s="52"/>
    </row>
    <row r="413" spans="1:13" s="47" customFormat="1" ht="18.75" customHeight="1" x14ac:dyDescent="0.25">
      <c r="B413" s="67"/>
      <c r="C413" s="44" t="s">
        <v>419</v>
      </c>
      <c r="D413" s="45" t="s">
        <v>988</v>
      </c>
      <c r="E413" s="41">
        <v>0</v>
      </c>
      <c r="F413" s="150"/>
      <c r="G413" s="67" t="s">
        <v>481</v>
      </c>
      <c r="H413" s="113">
        <v>531</v>
      </c>
      <c r="I413" s="126" t="s">
        <v>988</v>
      </c>
      <c r="J413" s="53">
        <f t="shared" si="0"/>
        <v>0</v>
      </c>
      <c r="M413" s="52"/>
    </row>
    <row r="414" spans="1:13" s="47" customFormat="1" ht="18.75" customHeight="1" x14ac:dyDescent="0.25">
      <c r="B414" s="67"/>
      <c r="C414" s="44" t="s">
        <v>420</v>
      </c>
      <c r="D414" s="45" t="s">
        <v>425</v>
      </c>
      <c r="E414" s="41">
        <v>0</v>
      </c>
      <c r="F414" s="150"/>
      <c r="G414" s="67" t="s">
        <v>481</v>
      </c>
      <c r="H414" s="113">
        <v>532</v>
      </c>
      <c r="I414" s="126" t="s">
        <v>425</v>
      </c>
      <c r="J414" s="53">
        <f t="shared" si="0"/>
        <v>0</v>
      </c>
      <c r="M414" s="52"/>
    </row>
    <row r="415" spans="1:13" s="47" customFormat="1" ht="18.75" customHeight="1" x14ac:dyDescent="0.25">
      <c r="B415" s="67"/>
      <c r="C415" s="44" t="s">
        <v>422</v>
      </c>
      <c r="D415" s="45" t="s">
        <v>637</v>
      </c>
      <c r="E415" s="41">
        <v>0</v>
      </c>
      <c r="F415" s="150"/>
      <c r="G415" s="67" t="s">
        <v>481</v>
      </c>
      <c r="H415" s="113">
        <v>533</v>
      </c>
      <c r="I415" s="126" t="s">
        <v>637</v>
      </c>
      <c r="J415" s="53">
        <f t="shared" si="0"/>
        <v>0</v>
      </c>
      <c r="M415" s="52"/>
    </row>
    <row r="416" spans="1:13" s="47" customFormat="1" ht="18.75" customHeight="1" x14ac:dyDescent="0.25">
      <c r="B416" s="67"/>
      <c r="C416" s="44" t="s">
        <v>423</v>
      </c>
      <c r="D416" s="45" t="s">
        <v>421</v>
      </c>
      <c r="E416" s="41">
        <v>0</v>
      </c>
      <c r="F416" s="150"/>
      <c r="G416" s="67" t="s">
        <v>481</v>
      </c>
      <c r="H416" s="113">
        <v>534</v>
      </c>
      <c r="I416" s="126" t="s">
        <v>421</v>
      </c>
      <c r="J416" s="53">
        <f t="shared" si="0"/>
        <v>0</v>
      </c>
      <c r="M416" s="52"/>
    </row>
    <row r="417" spans="1:13" s="47" customFormat="1" ht="18.75" customHeight="1" x14ac:dyDescent="0.25">
      <c r="B417" s="67"/>
      <c r="C417" s="44" t="s">
        <v>424</v>
      </c>
      <c r="D417" s="45" t="s">
        <v>638</v>
      </c>
      <c r="E417" s="41">
        <v>0</v>
      </c>
      <c r="F417" s="150"/>
      <c r="G417" s="67" t="s">
        <v>481</v>
      </c>
      <c r="H417" s="113">
        <v>535</v>
      </c>
      <c r="I417" s="126" t="s">
        <v>638</v>
      </c>
      <c r="J417" s="53">
        <f t="shared" si="0"/>
        <v>0</v>
      </c>
      <c r="M417" s="52"/>
    </row>
    <row r="418" spans="1:13" s="47" customFormat="1" ht="18.75" customHeight="1" x14ac:dyDescent="0.25">
      <c r="B418" s="67"/>
      <c r="C418" s="44" t="s">
        <v>426</v>
      </c>
      <c r="D418" s="45" t="s">
        <v>639</v>
      </c>
      <c r="E418" s="41">
        <v>0</v>
      </c>
      <c r="F418" s="150"/>
      <c r="G418" s="67" t="s">
        <v>481</v>
      </c>
      <c r="H418" s="113">
        <v>536</v>
      </c>
      <c r="I418" s="126" t="s">
        <v>639</v>
      </c>
      <c r="J418" s="53">
        <f t="shared" si="0"/>
        <v>0</v>
      </c>
      <c r="M418" s="52"/>
    </row>
    <row r="419" spans="1:13" s="47" customFormat="1" ht="18.75" customHeight="1" x14ac:dyDescent="0.25">
      <c r="B419" s="67"/>
      <c r="C419" s="44" t="s">
        <v>427</v>
      </c>
      <c r="D419" s="45" t="s">
        <v>989</v>
      </c>
      <c r="E419" s="41">
        <v>0</v>
      </c>
      <c r="F419" s="150"/>
      <c r="G419" s="67" t="s">
        <v>481</v>
      </c>
      <c r="H419" s="113">
        <v>537</v>
      </c>
      <c r="I419" s="126" t="s">
        <v>989</v>
      </c>
      <c r="J419" s="53">
        <f t="shared" si="0"/>
        <v>0</v>
      </c>
      <c r="M419" s="52"/>
    </row>
    <row r="420" spans="1:13" s="47" customFormat="1" ht="18.75" customHeight="1" x14ac:dyDescent="0.25">
      <c r="B420" s="67"/>
      <c r="C420" s="44" t="s">
        <v>429</v>
      </c>
      <c r="D420" s="45" t="s">
        <v>990</v>
      </c>
      <c r="E420" s="41">
        <v>0</v>
      </c>
      <c r="F420" s="150"/>
      <c r="G420" s="67" t="s">
        <v>481</v>
      </c>
      <c r="H420" s="113">
        <v>541</v>
      </c>
      <c r="I420" s="126" t="s">
        <v>990</v>
      </c>
      <c r="J420" s="53">
        <f t="shared" si="0"/>
        <v>0</v>
      </c>
      <c r="M420" s="52"/>
    </row>
    <row r="421" spans="1:13" s="47" customFormat="1" ht="27" customHeight="1" x14ac:dyDescent="0.25">
      <c r="B421" s="67"/>
      <c r="C421" s="44" t="s">
        <v>430</v>
      </c>
      <c r="D421" s="45" t="s">
        <v>991</v>
      </c>
      <c r="E421" s="41">
        <v>0</v>
      </c>
      <c r="F421" s="150"/>
      <c r="G421" s="67" t="s">
        <v>481</v>
      </c>
      <c r="H421" s="113">
        <v>542</v>
      </c>
      <c r="I421" s="126" t="s">
        <v>991</v>
      </c>
      <c r="J421" s="53">
        <f t="shared" si="0"/>
        <v>0</v>
      </c>
      <c r="M421" s="52"/>
    </row>
    <row r="422" spans="1:13" s="47" customFormat="1" ht="18.75" customHeight="1" x14ac:dyDescent="0.25">
      <c r="B422" s="67"/>
      <c r="C422" s="44" t="s">
        <v>431</v>
      </c>
      <c r="D422" s="45" t="s">
        <v>992</v>
      </c>
      <c r="E422" s="41">
        <v>0</v>
      </c>
      <c r="F422" s="150"/>
      <c r="G422" s="67" t="s">
        <v>481</v>
      </c>
      <c r="H422" s="113">
        <v>543</v>
      </c>
      <c r="I422" s="126" t="s">
        <v>992</v>
      </c>
      <c r="J422" s="53">
        <f t="shared" si="0"/>
        <v>0</v>
      </c>
      <c r="M422" s="52"/>
    </row>
    <row r="423" spans="1:13" s="47" customFormat="1" ht="18.75" customHeight="1" x14ac:dyDescent="0.25">
      <c r="B423" s="67"/>
      <c r="C423" s="44" t="s">
        <v>432</v>
      </c>
      <c r="D423" s="45" t="s">
        <v>1013</v>
      </c>
      <c r="E423" s="41">
        <v>0</v>
      </c>
      <c r="F423" s="150"/>
      <c r="G423" s="67" t="s">
        <v>481</v>
      </c>
      <c r="H423" s="113">
        <v>544</v>
      </c>
      <c r="I423" s="126" t="s">
        <v>1013</v>
      </c>
      <c r="J423" s="53">
        <f t="shared" si="0"/>
        <v>0</v>
      </c>
      <c r="M423" s="52"/>
    </row>
    <row r="424" spans="1:13" s="47" customFormat="1" ht="18.75" customHeight="1" x14ac:dyDescent="0.25">
      <c r="B424" s="67"/>
      <c r="C424" s="44" t="s">
        <v>433</v>
      </c>
      <c r="D424" s="45" t="s">
        <v>993</v>
      </c>
      <c r="E424" s="41">
        <v>0</v>
      </c>
      <c r="F424" s="150"/>
      <c r="G424" s="67" t="s">
        <v>481</v>
      </c>
      <c r="H424" s="113">
        <v>551</v>
      </c>
      <c r="I424" s="126" t="s">
        <v>993</v>
      </c>
      <c r="J424" s="53">
        <f t="shared" si="0"/>
        <v>0</v>
      </c>
      <c r="M424" s="52"/>
    </row>
    <row r="425" spans="1:13" s="47" customFormat="1" ht="18.75" customHeight="1" x14ac:dyDescent="0.25">
      <c r="B425" s="67"/>
      <c r="C425" s="44" t="s">
        <v>640</v>
      </c>
      <c r="D425" s="45" t="s">
        <v>722</v>
      </c>
      <c r="E425" s="41">
        <v>0</v>
      </c>
      <c r="F425" s="150"/>
      <c r="G425" s="67" t="s">
        <v>481</v>
      </c>
      <c r="H425" s="113">
        <v>552</v>
      </c>
      <c r="I425" s="126" t="s">
        <v>1020</v>
      </c>
      <c r="J425" s="53">
        <f t="shared" si="0"/>
        <v>0</v>
      </c>
      <c r="M425" s="52"/>
    </row>
    <row r="426" spans="1:13" s="47" customFormat="1" ht="18.75" customHeight="1" x14ac:dyDescent="0.25">
      <c r="B426" s="67"/>
      <c r="C426" s="44" t="s">
        <v>642</v>
      </c>
      <c r="D426" s="45" t="s">
        <v>994</v>
      </c>
      <c r="E426" s="41">
        <v>0</v>
      </c>
      <c r="F426" s="150"/>
      <c r="G426" s="67" t="s">
        <v>481</v>
      </c>
      <c r="H426" s="113">
        <v>553</v>
      </c>
      <c r="I426" s="126" t="s">
        <v>994</v>
      </c>
      <c r="J426" s="53">
        <f t="shared" si="0"/>
        <v>0</v>
      </c>
      <c r="M426" s="52"/>
    </row>
    <row r="427" spans="1:13" s="47" customFormat="1" ht="18.75" customHeight="1" x14ac:dyDescent="0.25">
      <c r="B427" s="67"/>
      <c r="C427" s="44" t="s">
        <v>643</v>
      </c>
      <c r="D427" s="45" t="s">
        <v>995</v>
      </c>
      <c r="E427" s="41">
        <v>0</v>
      </c>
      <c r="F427" s="150"/>
      <c r="G427" s="67" t="s">
        <v>481</v>
      </c>
      <c r="H427" s="113">
        <v>554</v>
      </c>
      <c r="I427" s="126" t="s">
        <v>995</v>
      </c>
      <c r="J427" s="53">
        <f t="shared" si="0"/>
        <v>0</v>
      </c>
      <c r="M427" s="52"/>
    </row>
    <row r="428" spans="1:13" s="47" customFormat="1" ht="18.75" customHeight="1" x14ac:dyDescent="0.25">
      <c r="B428" s="67"/>
      <c r="C428" s="44" t="s">
        <v>644</v>
      </c>
      <c r="D428" s="45" t="s">
        <v>996</v>
      </c>
      <c r="E428" s="41">
        <v>0</v>
      </c>
      <c r="F428" s="150"/>
      <c r="G428" s="67" t="s">
        <v>481</v>
      </c>
      <c r="H428" s="113">
        <v>555</v>
      </c>
      <c r="I428" s="126" t="s">
        <v>996</v>
      </c>
      <c r="J428" s="53">
        <f t="shared" si="0"/>
        <v>0</v>
      </c>
      <c r="M428" s="52"/>
    </row>
    <row r="429" spans="1:13" s="47" customFormat="1" ht="18.75" customHeight="1" x14ac:dyDescent="0.25">
      <c r="B429" s="67"/>
      <c r="C429" s="44" t="s">
        <v>645</v>
      </c>
      <c r="D429" s="45" t="s">
        <v>997</v>
      </c>
      <c r="E429" s="41">
        <v>0</v>
      </c>
      <c r="F429" s="150"/>
      <c r="G429" s="67" t="s">
        <v>481</v>
      </c>
      <c r="H429" s="113">
        <v>556</v>
      </c>
      <c r="I429" s="126" t="s">
        <v>997</v>
      </c>
      <c r="J429" s="53">
        <f t="shared" si="0"/>
        <v>0</v>
      </c>
      <c r="M429" s="52"/>
    </row>
    <row r="430" spans="1:13" s="47" customFormat="1" ht="18.75" customHeight="1" x14ac:dyDescent="0.25">
      <c r="B430" s="67"/>
      <c r="C430" s="44" t="s">
        <v>646</v>
      </c>
      <c r="D430" s="45" t="s">
        <v>998</v>
      </c>
      <c r="E430" s="41">
        <v>0</v>
      </c>
      <c r="F430" s="150"/>
      <c r="G430" s="67" t="s">
        <v>481</v>
      </c>
      <c r="H430" s="113">
        <v>557</v>
      </c>
      <c r="I430" s="126" t="s">
        <v>998</v>
      </c>
      <c r="J430" s="53">
        <f t="shared" si="0"/>
        <v>0</v>
      </c>
      <c r="M430" s="52"/>
    </row>
    <row r="431" spans="1:13" s="47" customFormat="1" ht="18.75" customHeight="1" x14ac:dyDescent="0.25">
      <c r="A431" s="179" t="s">
        <v>975</v>
      </c>
      <c r="B431" s="67"/>
      <c r="C431" s="44" t="s">
        <v>647</v>
      </c>
      <c r="D431" s="45" t="s">
        <v>999</v>
      </c>
      <c r="E431" s="41">
        <v>0</v>
      </c>
      <c r="F431" s="150"/>
      <c r="G431" s="67" t="s">
        <v>481</v>
      </c>
      <c r="H431" s="113">
        <v>571</v>
      </c>
      <c r="I431" s="126" t="s">
        <v>999</v>
      </c>
      <c r="J431" s="53">
        <f t="shared" si="0"/>
        <v>0</v>
      </c>
      <c r="M431" s="52"/>
    </row>
    <row r="432" spans="1:13" s="47" customFormat="1" ht="18.75" customHeight="1" x14ac:dyDescent="0.25">
      <c r="A432" s="179" t="s">
        <v>975</v>
      </c>
      <c r="B432" s="67"/>
      <c r="C432" s="44" t="s">
        <v>649</v>
      </c>
      <c r="D432" s="45" t="s">
        <v>1000</v>
      </c>
      <c r="E432" s="41">
        <v>0</v>
      </c>
      <c r="F432" s="150"/>
      <c r="G432" s="67" t="s">
        <v>481</v>
      </c>
      <c r="H432" s="113">
        <v>572</v>
      </c>
      <c r="I432" s="126" t="s">
        <v>1000</v>
      </c>
      <c r="J432" s="53">
        <f t="shared" si="0"/>
        <v>0</v>
      </c>
      <c r="M432" s="52"/>
    </row>
    <row r="433" spans="1:13" s="47" customFormat="1" ht="18.75" customHeight="1" x14ac:dyDescent="0.25">
      <c r="A433" s="179" t="s">
        <v>975</v>
      </c>
      <c r="B433" s="67"/>
      <c r="C433" s="44" t="s">
        <v>650</v>
      </c>
      <c r="D433" s="45" t="s">
        <v>1014</v>
      </c>
      <c r="E433" s="41">
        <v>0</v>
      </c>
      <c r="F433" s="150"/>
      <c r="G433" s="67" t="s">
        <v>481</v>
      </c>
      <c r="H433" s="113">
        <v>573</v>
      </c>
      <c r="I433" s="126" t="s">
        <v>1014</v>
      </c>
      <c r="J433" s="53">
        <f t="shared" si="0"/>
        <v>0</v>
      </c>
      <c r="M433" s="52"/>
    </row>
    <row r="434" spans="1:13" s="47" customFormat="1" ht="18.75" customHeight="1" x14ac:dyDescent="0.25">
      <c r="B434" s="67"/>
      <c r="C434" s="44" t="s">
        <v>651</v>
      </c>
      <c r="D434" s="45" t="s">
        <v>641</v>
      </c>
      <c r="E434" s="41">
        <v>0</v>
      </c>
      <c r="F434" s="150"/>
      <c r="G434" s="67" t="s">
        <v>481</v>
      </c>
      <c r="H434" s="113">
        <v>574</v>
      </c>
      <c r="I434" s="126" t="s">
        <v>641</v>
      </c>
      <c r="J434" s="53">
        <f t="shared" si="0"/>
        <v>0</v>
      </c>
      <c r="M434" s="52"/>
    </row>
    <row r="435" spans="1:13" s="47" customFormat="1" ht="18.75" customHeight="1" x14ac:dyDescent="0.25">
      <c r="B435" s="67"/>
      <c r="C435" s="44" t="s">
        <v>652</v>
      </c>
      <c r="D435" s="45" t="s">
        <v>856</v>
      </c>
      <c r="E435" s="41">
        <v>0</v>
      </c>
      <c r="F435" s="150"/>
      <c r="G435" s="67" t="s">
        <v>481</v>
      </c>
      <c r="H435" s="113">
        <v>575</v>
      </c>
      <c r="I435" s="126" t="s">
        <v>856</v>
      </c>
      <c r="J435" s="53">
        <f t="shared" si="0"/>
        <v>0</v>
      </c>
      <c r="M435" s="52"/>
    </row>
    <row r="436" spans="1:13" s="47" customFormat="1" ht="18.75" customHeight="1" x14ac:dyDescent="0.25">
      <c r="B436" s="67"/>
      <c r="C436" s="44" t="s">
        <v>653</v>
      </c>
      <c r="D436" s="45" t="s">
        <v>712</v>
      </c>
      <c r="E436" s="41">
        <v>0</v>
      </c>
      <c r="F436" s="150"/>
      <c r="G436" s="67" t="s">
        <v>481</v>
      </c>
      <c r="H436" s="113">
        <v>576</v>
      </c>
      <c r="I436" s="126" t="s">
        <v>712</v>
      </c>
      <c r="J436" s="53">
        <f t="shared" si="0"/>
        <v>0</v>
      </c>
      <c r="M436" s="52"/>
    </row>
    <row r="437" spans="1:13" s="55" customFormat="1" ht="18" customHeight="1" x14ac:dyDescent="0.25">
      <c r="B437" s="69"/>
      <c r="C437" s="44" t="s">
        <v>683</v>
      </c>
      <c r="D437" s="45" t="s">
        <v>1021</v>
      </c>
      <c r="E437" s="41">
        <v>0</v>
      </c>
      <c r="F437" s="150"/>
      <c r="G437" s="67" t="s">
        <v>481</v>
      </c>
      <c r="H437" s="113">
        <v>611</v>
      </c>
      <c r="I437" s="126" t="s">
        <v>1021</v>
      </c>
      <c r="J437" s="53">
        <f t="shared" si="0"/>
        <v>0</v>
      </c>
      <c r="M437" s="52"/>
    </row>
    <row r="438" spans="1:13" s="55" customFormat="1" ht="18" customHeight="1" x14ac:dyDescent="0.25">
      <c r="B438" s="69"/>
      <c r="C438" s="44" t="s">
        <v>684</v>
      </c>
      <c r="D438" s="45" t="s">
        <v>1001</v>
      </c>
      <c r="E438" s="41">
        <v>0</v>
      </c>
      <c r="F438" s="185"/>
      <c r="G438" s="67" t="s">
        <v>481</v>
      </c>
      <c r="H438" s="113">
        <v>621</v>
      </c>
      <c r="I438" s="126" t="s">
        <v>1001</v>
      </c>
      <c r="J438" s="53">
        <f t="shared" si="0"/>
        <v>0</v>
      </c>
      <c r="M438" s="52"/>
    </row>
    <row r="439" spans="1:13" s="55" customFormat="1" ht="18" customHeight="1" x14ac:dyDescent="0.25">
      <c r="B439" s="69"/>
      <c r="C439" s="44" t="s">
        <v>713</v>
      </c>
      <c r="D439" s="45" t="s">
        <v>648</v>
      </c>
      <c r="E439" s="41">
        <v>0</v>
      </c>
      <c r="F439" s="186"/>
      <c r="G439" s="67" t="s">
        <v>481</v>
      </c>
      <c r="H439" s="113">
        <v>622</v>
      </c>
      <c r="I439" s="126" t="s">
        <v>648</v>
      </c>
      <c r="J439" s="53">
        <f t="shared" si="0"/>
        <v>0</v>
      </c>
      <c r="M439" s="52"/>
    </row>
    <row r="440" spans="1:13" s="55" customFormat="1" ht="18" customHeight="1" x14ac:dyDescent="0.25">
      <c r="B440" s="69"/>
      <c r="C440" s="44" t="s">
        <v>714</v>
      </c>
      <c r="D440" s="45" t="s">
        <v>753</v>
      </c>
      <c r="E440" s="41">
        <v>0</v>
      </c>
      <c r="F440" s="186"/>
      <c r="G440" s="67" t="s">
        <v>481</v>
      </c>
      <c r="H440" s="113">
        <v>623</v>
      </c>
      <c r="I440" s="126" t="s">
        <v>753</v>
      </c>
      <c r="J440" s="53">
        <f t="shared" si="0"/>
        <v>0</v>
      </c>
      <c r="M440" s="52"/>
    </row>
    <row r="441" spans="1:13" s="55" customFormat="1" ht="18" customHeight="1" x14ac:dyDescent="0.25">
      <c r="B441" s="69"/>
      <c r="C441" s="44" t="s">
        <v>721</v>
      </c>
      <c r="D441" s="45" t="s">
        <v>754</v>
      </c>
      <c r="E441" s="41">
        <v>0</v>
      </c>
      <c r="F441" s="186"/>
      <c r="G441" s="67" t="s">
        <v>481</v>
      </c>
      <c r="H441" s="113">
        <v>624</v>
      </c>
      <c r="I441" s="126" t="s">
        <v>754</v>
      </c>
      <c r="J441" s="53">
        <f t="shared" si="0"/>
        <v>0</v>
      </c>
      <c r="M441" s="52"/>
    </row>
    <row r="442" spans="1:13" s="55" customFormat="1" ht="18" customHeight="1" x14ac:dyDescent="0.25">
      <c r="B442" s="69"/>
      <c r="C442" s="44" t="s">
        <v>744</v>
      </c>
      <c r="D442" s="45" t="s">
        <v>1002</v>
      </c>
      <c r="E442" s="41">
        <v>0</v>
      </c>
      <c r="F442" s="186"/>
      <c r="G442" s="67" t="s">
        <v>481</v>
      </c>
      <c r="H442" s="113">
        <v>625</v>
      </c>
      <c r="I442" s="126" t="s">
        <v>1002</v>
      </c>
      <c r="J442" s="53">
        <f t="shared" si="0"/>
        <v>0</v>
      </c>
      <c r="M442" s="52"/>
    </row>
    <row r="443" spans="1:13" s="55" customFormat="1" ht="18" customHeight="1" x14ac:dyDescent="0.25">
      <c r="B443" s="69"/>
      <c r="C443" s="44" t="s">
        <v>745</v>
      </c>
      <c r="D443" s="45" t="s">
        <v>743</v>
      </c>
      <c r="E443" s="41">
        <v>0</v>
      </c>
      <c r="F443" s="186"/>
      <c r="G443" s="67" t="s">
        <v>481</v>
      </c>
      <c r="H443" s="113">
        <v>626</v>
      </c>
      <c r="I443" s="126" t="s">
        <v>743</v>
      </c>
      <c r="J443" s="53">
        <f t="shared" si="0"/>
        <v>0</v>
      </c>
      <c r="M443" s="52"/>
    </row>
    <row r="444" spans="1:13" s="55" customFormat="1" ht="18" customHeight="1" x14ac:dyDescent="0.25">
      <c r="B444" s="69"/>
      <c r="C444" s="44" t="s">
        <v>746</v>
      </c>
      <c r="D444" s="45" t="s">
        <v>1003</v>
      </c>
      <c r="E444" s="41">
        <v>0</v>
      </c>
      <c r="F444" s="186"/>
      <c r="G444" s="67" t="s">
        <v>481</v>
      </c>
      <c r="H444" s="113">
        <v>627</v>
      </c>
      <c r="I444" s="126" t="s">
        <v>1003</v>
      </c>
      <c r="J444" s="53">
        <f t="shared" si="0"/>
        <v>0</v>
      </c>
      <c r="M444" s="52"/>
    </row>
    <row r="445" spans="1:13" s="55" customFormat="1" ht="18" customHeight="1" x14ac:dyDescent="0.25">
      <c r="B445" s="69"/>
      <c r="C445" s="44" t="s">
        <v>752</v>
      </c>
      <c r="D445" s="45" t="s">
        <v>428</v>
      </c>
      <c r="E445" s="41">
        <v>0</v>
      </c>
      <c r="F445" s="186"/>
      <c r="G445" s="67" t="s">
        <v>481</v>
      </c>
      <c r="H445" s="113">
        <v>628</v>
      </c>
      <c r="I445" s="126" t="s">
        <v>428</v>
      </c>
      <c r="J445" s="53">
        <f t="shared" si="0"/>
        <v>0</v>
      </c>
      <c r="M445" s="52"/>
    </row>
    <row r="446" spans="1:13" s="55" customFormat="1" ht="18" customHeight="1" x14ac:dyDescent="0.25">
      <c r="B446" s="69"/>
      <c r="C446" s="44" t="s">
        <v>784</v>
      </c>
      <c r="D446" s="45" t="s">
        <v>783</v>
      </c>
      <c r="E446" s="41">
        <v>0</v>
      </c>
      <c r="F446" s="186"/>
      <c r="G446" s="67" t="s">
        <v>481</v>
      </c>
      <c r="H446" s="113">
        <v>711</v>
      </c>
      <c r="I446" s="126" t="s">
        <v>783</v>
      </c>
      <c r="J446" s="53">
        <f t="shared" si="0"/>
        <v>0</v>
      </c>
      <c r="M446" s="52"/>
    </row>
    <row r="447" spans="1:13" s="55" customFormat="1" ht="18" customHeight="1" x14ac:dyDescent="0.25">
      <c r="B447" s="69"/>
      <c r="C447" s="44" t="s">
        <v>866</v>
      </c>
      <c r="D447" s="45" t="s">
        <v>1024</v>
      </c>
      <c r="E447" s="41">
        <v>0</v>
      </c>
      <c r="F447" s="186"/>
      <c r="G447" s="67" t="s">
        <v>481</v>
      </c>
      <c r="H447" s="113">
        <v>721</v>
      </c>
      <c r="I447" s="126" t="s">
        <v>1024</v>
      </c>
      <c r="J447" s="53">
        <f t="shared" si="0"/>
        <v>0</v>
      </c>
      <c r="M447" s="52"/>
    </row>
    <row r="448" spans="1:13" s="55" customFormat="1" ht="18" customHeight="1" x14ac:dyDescent="0.25">
      <c r="B448" s="69"/>
      <c r="C448" s="44" t="s">
        <v>1022</v>
      </c>
      <c r="D448" s="116"/>
      <c r="E448" s="41">
        <v>0</v>
      </c>
      <c r="F448" s="186"/>
      <c r="G448" s="67" t="s">
        <v>481</v>
      </c>
      <c r="H448" s="117"/>
      <c r="I448" s="131"/>
      <c r="J448" s="53">
        <f t="shared" si="0"/>
        <v>0</v>
      </c>
    </row>
    <row r="449" spans="1:13" s="55" customFormat="1" ht="18" customHeight="1" x14ac:dyDescent="0.25">
      <c r="B449" s="69"/>
      <c r="C449" s="44" t="s">
        <v>1023</v>
      </c>
      <c r="D449" s="116"/>
      <c r="E449" s="41">
        <v>0</v>
      </c>
      <c r="F449" s="186"/>
      <c r="G449" s="67" t="s">
        <v>481</v>
      </c>
      <c r="H449" s="117"/>
      <c r="I449" s="131"/>
      <c r="J449" s="53">
        <f t="shared" si="0"/>
        <v>0</v>
      </c>
    </row>
    <row r="450" spans="1:13" s="47" customFormat="1" ht="18.75" customHeight="1" x14ac:dyDescent="0.25">
      <c r="A450" s="179" t="s">
        <v>975</v>
      </c>
      <c r="B450" s="67">
        <v>9</v>
      </c>
      <c r="C450" s="148" t="s">
        <v>434</v>
      </c>
      <c r="D450" s="149" t="s">
        <v>435</v>
      </c>
      <c r="E450" s="111">
        <f>+E451+E454+E456</f>
        <v>0</v>
      </c>
      <c r="F450" s="150"/>
      <c r="G450" s="67" t="s">
        <v>480</v>
      </c>
      <c r="I450" s="136"/>
    </row>
    <row r="451" spans="1:13" s="47" customFormat="1" ht="18.75" customHeight="1" x14ac:dyDescent="0.25">
      <c r="A451" s="179" t="s">
        <v>975</v>
      </c>
      <c r="B451" s="67">
        <v>91</v>
      </c>
      <c r="C451" s="187" t="s">
        <v>436</v>
      </c>
      <c r="D451" s="188" t="s">
        <v>437</v>
      </c>
      <c r="E451" s="90">
        <f>+E452+E453</f>
        <v>0</v>
      </c>
      <c r="F451" s="285" t="s">
        <v>978</v>
      </c>
      <c r="G451" s="224" t="s">
        <v>480</v>
      </c>
      <c r="I451" s="136"/>
    </row>
    <row r="452" spans="1:13" s="47" customFormat="1" ht="18.75" customHeight="1" x14ac:dyDescent="0.25">
      <c r="A452" s="179" t="s">
        <v>975</v>
      </c>
      <c r="B452" s="67"/>
      <c r="C452" s="91" t="s">
        <v>438</v>
      </c>
      <c r="D452" s="89" t="s">
        <v>654</v>
      </c>
      <c r="E452" s="231">
        <v>0</v>
      </c>
      <c r="F452" s="285"/>
      <c r="G452" s="67" t="s">
        <v>481</v>
      </c>
      <c r="H452" s="113">
        <v>732</v>
      </c>
      <c r="I452" s="126" t="s">
        <v>1025</v>
      </c>
      <c r="J452" s="53">
        <f>+E452</f>
        <v>0</v>
      </c>
      <c r="K452" s="56" t="s">
        <v>980</v>
      </c>
      <c r="M452" s="52"/>
    </row>
    <row r="453" spans="1:13" s="47" customFormat="1" ht="18.75" customHeight="1" x14ac:dyDescent="0.25">
      <c r="A453" s="179" t="s">
        <v>975</v>
      </c>
      <c r="B453" s="67"/>
      <c r="C453" s="91" t="s">
        <v>976</v>
      </c>
      <c r="D453" s="89" t="s">
        <v>977</v>
      </c>
      <c r="E453" s="231">
        <v>0</v>
      </c>
      <c r="F453" s="186"/>
      <c r="G453" s="67" t="s">
        <v>481</v>
      </c>
      <c r="H453" s="113">
        <v>733</v>
      </c>
      <c r="I453" s="126" t="s">
        <v>977</v>
      </c>
      <c r="J453" s="53">
        <f>+E453</f>
        <v>0</v>
      </c>
      <c r="K453" s="56" t="s">
        <v>979</v>
      </c>
      <c r="M453" s="52"/>
    </row>
    <row r="454" spans="1:13" s="47" customFormat="1" ht="18.75" customHeight="1" x14ac:dyDescent="0.25">
      <c r="A454" s="179"/>
      <c r="B454" s="67">
        <v>92</v>
      </c>
      <c r="C454" s="154" t="s">
        <v>439</v>
      </c>
      <c r="D454" s="155" t="s">
        <v>440</v>
      </c>
      <c r="E454" s="84">
        <f>+E455</f>
        <v>0</v>
      </c>
      <c r="F454" s="150"/>
      <c r="G454" s="67" t="s">
        <v>480</v>
      </c>
      <c r="I454" s="136"/>
    </row>
    <row r="455" spans="1:13" s="47" customFormat="1" ht="18.75" customHeight="1" x14ac:dyDescent="0.25">
      <c r="A455" s="179"/>
      <c r="B455" s="67"/>
      <c r="C455" s="44" t="s">
        <v>441</v>
      </c>
      <c r="D455" s="45" t="s">
        <v>442</v>
      </c>
      <c r="E455" s="41">
        <v>0</v>
      </c>
      <c r="F455" s="150"/>
      <c r="G455" s="67" t="s">
        <v>481</v>
      </c>
      <c r="H455" s="113">
        <v>561</v>
      </c>
      <c r="I455" s="126" t="s">
        <v>1019</v>
      </c>
      <c r="J455" s="53">
        <f>+E455</f>
        <v>0</v>
      </c>
      <c r="M455" s="52"/>
    </row>
    <row r="456" spans="1:13" s="47" customFormat="1" ht="18.75" customHeight="1" x14ac:dyDescent="0.25">
      <c r="B456" s="67">
        <v>93</v>
      </c>
      <c r="C456" s="154" t="s">
        <v>443</v>
      </c>
      <c r="D456" s="155" t="s">
        <v>444</v>
      </c>
      <c r="E456" s="84">
        <f>+E457</f>
        <v>0</v>
      </c>
      <c r="F456" s="150"/>
      <c r="G456" s="67" t="s">
        <v>480</v>
      </c>
      <c r="I456" s="136"/>
    </row>
    <row r="457" spans="1:13" s="47" customFormat="1" ht="18.75" customHeight="1" x14ac:dyDescent="0.25">
      <c r="B457" s="67"/>
      <c r="C457" s="44" t="s">
        <v>445</v>
      </c>
      <c r="D457" s="45" t="s">
        <v>1015</v>
      </c>
      <c r="E457" s="41">
        <v>0</v>
      </c>
      <c r="F457" s="150"/>
      <c r="G457" s="67" t="s">
        <v>481</v>
      </c>
      <c r="H457" s="113">
        <v>561</v>
      </c>
      <c r="I457" s="126" t="s">
        <v>1019</v>
      </c>
      <c r="J457" s="53">
        <f>+E457</f>
        <v>0</v>
      </c>
      <c r="M457" s="52"/>
    </row>
    <row r="458" spans="1:13" s="47" customFormat="1" ht="18.75" customHeight="1" x14ac:dyDescent="0.25">
      <c r="B458" s="67">
        <v>0</v>
      </c>
      <c r="C458" s="189">
        <v>0</v>
      </c>
      <c r="D458" s="149" t="s">
        <v>50</v>
      </c>
      <c r="E458" s="111">
        <f>+E459</f>
        <v>0</v>
      </c>
      <c r="F458" s="150"/>
      <c r="G458" s="67" t="s">
        <v>480</v>
      </c>
      <c r="I458" s="136"/>
    </row>
    <row r="459" spans="1:13" s="47" customFormat="1" ht="21.75" customHeight="1" x14ac:dyDescent="0.25">
      <c r="B459" s="67" t="s">
        <v>472</v>
      </c>
      <c r="C459" s="152" t="s">
        <v>469</v>
      </c>
      <c r="D459" s="153" t="s">
        <v>51</v>
      </c>
      <c r="E459" s="86">
        <f>+E460+E464</f>
        <v>0</v>
      </c>
      <c r="F459" s="159" t="s">
        <v>857</v>
      </c>
      <c r="G459" s="224" t="s">
        <v>480</v>
      </c>
      <c r="I459" s="136"/>
    </row>
    <row r="460" spans="1:13" s="47" customFormat="1" ht="18.75" customHeight="1" x14ac:dyDescent="0.25">
      <c r="B460" s="67"/>
      <c r="C460" s="154" t="s">
        <v>655</v>
      </c>
      <c r="D460" s="155" t="s">
        <v>656</v>
      </c>
      <c r="E460" s="84">
        <f>+E461+E462+E463</f>
        <v>0</v>
      </c>
      <c r="F460" s="184"/>
      <c r="G460" s="67" t="s">
        <v>480</v>
      </c>
      <c r="I460" s="136"/>
    </row>
    <row r="461" spans="1:13" s="60" customFormat="1" ht="18.75" customHeight="1" x14ac:dyDescent="0.25">
      <c r="B461" s="67"/>
      <c r="C461" s="48" t="s">
        <v>657</v>
      </c>
      <c r="D461" s="43" t="s">
        <v>658</v>
      </c>
      <c r="E461" s="41">
        <v>0</v>
      </c>
      <c r="F461" s="170"/>
      <c r="G461" s="67" t="s">
        <v>481</v>
      </c>
      <c r="H461" s="113">
        <v>211</v>
      </c>
      <c r="I461" s="126" t="s">
        <v>658</v>
      </c>
      <c r="J461" s="53">
        <f>+E461</f>
        <v>0</v>
      </c>
      <c r="K461" s="59"/>
      <c r="M461" s="52"/>
    </row>
    <row r="462" spans="1:13" s="60" customFormat="1" ht="18.75" customHeight="1" x14ac:dyDescent="0.25">
      <c r="B462" s="67"/>
      <c r="C462" s="48" t="s">
        <v>659</v>
      </c>
      <c r="D462" s="43" t="s">
        <v>685</v>
      </c>
      <c r="E462" s="41">
        <v>0</v>
      </c>
      <c r="F462" s="170"/>
      <c r="G462" s="67" t="s">
        <v>481</v>
      </c>
      <c r="H462" s="113">
        <v>212</v>
      </c>
      <c r="I462" s="126" t="s">
        <v>685</v>
      </c>
      <c r="J462" s="53">
        <f t="shared" ref="J462:J463" si="1">+E462</f>
        <v>0</v>
      </c>
      <c r="M462" s="52"/>
    </row>
    <row r="463" spans="1:13" s="60" customFormat="1" ht="18.75" customHeight="1" x14ac:dyDescent="0.25">
      <c r="B463" s="67"/>
      <c r="C463" s="48" t="s">
        <v>660</v>
      </c>
      <c r="D463" s="43" t="s">
        <v>686</v>
      </c>
      <c r="E463" s="41">
        <v>0</v>
      </c>
      <c r="F463" s="170"/>
      <c r="G463" s="67" t="s">
        <v>481</v>
      </c>
      <c r="H463" s="113">
        <v>213</v>
      </c>
      <c r="I463" s="126" t="s">
        <v>686</v>
      </c>
      <c r="J463" s="53">
        <f t="shared" si="1"/>
        <v>0</v>
      </c>
      <c r="M463" s="52"/>
    </row>
    <row r="464" spans="1:13" s="47" customFormat="1" ht="18.75" customHeight="1" x14ac:dyDescent="0.25">
      <c r="B464" s="67"/>
      <c r="C464" s="154" t="s">
        <v>661</v>
      </c>
      <c r="D464" s="155" t="s">
        <v>662</v>
      </c>
      <c r="E464" s="84">
        <f>+E465+E466</f>
        <v>0</v>
      </c>
      <c r="F464" s="184"/>
      <c r="G464" s="151" t="s">
        <v>480</v>
      </c>
      <c r="I464" s="136"/>
    </row>
    <row r="465" spans="2:13" s="61" customFormat="1" ht="15.75" customHeight="1" x14ac:dyDescent="0.25">
      <c r="B465" s="67"/>
      <c r="C465" s="48" t="s">
        <v>663</v>
      </c>
      <c r="D465" s="43" t="s">
        <v>664</v>
      </c>
      <c r="E465" s="41">
        <v>0</v>
      </c>
      <c r="F465" s="170"/>
      <c r="G465" s="67" t="s">
        <v>481</v>
      </c>
      <c r="H465" s="113">
        <v>214</v>
      </c>
      <c r="I465" s="126" t="s">
        <v>664</v>
      </c>
      <c r="J465" s="53">
        <f t="shared" ref="J465:J466" si="2">+E465</f>
        <v>0</v>
      </c>
      <c r="M465" s="52"/>
    </row>
    <row r="466" spans="2:13" s="61" customFormat="1" ht="15.75" customHeight="1" x14ac:dyDescent="0.25">
      <c r="B466" s="67"/>
      <c r="C466" s="48" t="s">
        <v>665</v>
      </c>
      <c r="D466" s="43" t="s">
        <v>666</v>
      </c>
      <c r="E466" s="41">
        <v>0</v>
      </c>
      <c r="F466" s="170"/>
      <c r="G466" s="67" t="s">
        <v>481</v>
      </c>
      <c r="H466" s="113">
        <v>215</v>
      </c>
      <c r="I466" s="126" t="s">
        <v>666</v>
      </c>
      <c r="J466" s="53">
        <f t="shared" si="2"/>
        <v>0</v>
      </c>
      <c r="M466" s="52"/>
    </row>
    <row r="467" spans="2:13" s="63" customFormat="1" ht="15.75" customHeight="1" x14ac:dyDescent="0.25">
      <c r="B467" s="71"/>
      <c r="C467" s="44"/>
      <c r="D467" s="45"/>
      <c r="F467" s="112"/>
      <c r="G467" s="50"/>
      <c r="H467" s="62"/>
      <c r="I467" s="132"/>
      <c r="J467" s="52"/>
    </row>
    <row r="468" spans="2:13" s="63" customFormat="1" ht="53.25" customHeight="1" x14ac:dyDescent="0.25">
      <c r="B468" s="71"/>
      <c r="C468" s="44"/>
      <c r="D468" s="45"/>
      <c r="F468" s="112"/>
      <c r="G468" s="50"/>
      <c r="I468" s="133"/>
    </row>
    <row r="469" spans="2:13" s="63" customFormat="1" ht="15" x14ac:dyDescent="0.25">
      <c r="B469" s="71"/>
      <c r="C469" s="44"/>
      <c r="D469" s="45"/>
      <c r="E469" s="190"/>
      <c r="F469" s="150"/>
      <c r="G469" s="191"/>
      <c r="I469" s="133"/>
    </row>
    <row r="470" spans="2:13" s="63" customFormat="1" ht="18.75" x14ac:dyDescent="0.3">
      <c r="B470" s="71"/>
      <c r="C470" s="39" t="s">
        <v>693</v>
      </c>
      <c r="D470" s="45"/>
      <c r="F470" s="112"/>
      <c r="G470" s="225"/>
      <c r="I470" s="133"/>
    </row>
    <row r="471" spans="2:13" s="63" customFormat="1" ht="15" x14ac:dyDescent="0.25">
      <c r="B471" s="71"/>
      <c r="C471" s="44"/>
      <c r="D471" s="45"/>
      <c r="E471" s="192"/>
      <c r="F471" s="150"/>
      <c r="G471" s="226"/>
      <c r="I471" s="133"/>
    </row>
    <row r="472" spans="2:13" s="63" customFormat="1" ht="15.75" thickBot="1" x14ac:dyDescent="0.3">
      <c r="B472" s="71"/>
      <c r="C472" s="44"/>
      <c r="D472" s="45"/>
      <c r="E472" s="192"/>
      <c r="F472" s="150"/>
      <c r="G472" s="226"/>
      <c r="I472" s="133"/>
    </row>
    <row r="473" spans="2:13" s="1" customFormat="1" ht="37.5" customHeight="1" x14ac:dyDescent="0.25">
      <c r="B473" s="109"/>
      <c r="C473" s="278" t="s">
        <v>694</v>
      </c>
      <c r="D473" s="279"/>
      <c r="E473" s="280"/>
      <c r="F473" s="112"/>
      <c r="G473" s="227"/>
      <c r="I473" s="133"/>
    </row>
    <row r="474" spans="2:13" s="1" customFormat="1" ht="4.5" customHeight="1" x14ac:dyDescent="0.25">
      <c r="B474" s="109"/>
      <c r="C474" s="97"/>
      <c r="D474" s="94"/>
      <c r="E474" s="98"/>
      <c r="F474" s="112"/>
      <c r="G474" s="227"/>
      <c r="I474" s="133"/>
    </row>
    <row r="475" spans="2:13" s="1" customFormat="1" ht="18" customHeight="1" x14ac:dyDescent="0.25">
      <c r="B475" s="109"/>
      <c r="C475" s="193" t="s">
        <v>446</v>
      </c>
      <c r="D475" s="194" t="s">
        <v>447</v>
      </c>
      <c r="E475" s="98"/>
      <c r="F475" s="112"/>
      <c r="G475" s="227"/>
      <c r="I475" s="133"/>
    </row>
    <row r="476" spans="2:13" s="1" customFormat="1" ht="18" customHeight="1" x14ac:dyDescent="0.25">
      <c r="B476" s="109"/>
      <c r="C476" s="195" t="s">
        <v>448</v>
      </c>
      <c r="D476" s="196" t="s">
        <v>449</v>
      </c>
      <c r="E476" s="98"/>
      <c r="F476" s="112"/>
      <c r="G476" s="227"/>
      <c r="I476" s="133"/>
    </row>
    <row r="477" spans="2:13" s="1" customFormat="1" ht="18" customHeight="1" x14ac:dyDescent="0.25">
      <c r="B477" s="109"/>
      <c r="C477" s="195" t="s">
        <v>450</v>
      </c>
      <c r="D477" s="196" t="s">
        <v>451</v>
      </c>
      <c r="E477" s="98"/>
      <c r="F477" s="112"/>
      <c r="G477" s="227"/>
      <c r="I477" s="133"/>
    </row>
    <row r="478" spans="2:13" s="1" customFormat="1" ht="18" customHeight="1" x14ac:dyDescent="0.25">
      <c r="B478" s="109"/>
      <c r="C478" s="99" t="s">
        <v>452</v>
      </c>
      <c r="D478" s="95" t="s">
        <v>453</v>
      </c>
      <c r="E478" s="98"/>
      <c r="F478" s="112"/>
      <c r="G478" s="227"/>
      <c r="I478" s="133"/>
    </row>
    <row r="479" spans="2:13" s="1" customFormat="1" ht="18" customHeight="1" x14ac:dyDescent="0.25">
      <c r="B479" s="109"/>
      <c r="C479" s="100" t="s">
        <v>454</v>
      </c>
      <c r="D479" s="96" t="s">
        <v>455</v>
      </c>
      <c r="E479" s="98"/>
      <c r="F479" s="112"/>
      <c r="G479" s="227"/>
      <c r="I479" s="133"/>
    </row>
    <row r="480" spans="2:13" s="1" customFormat="1" ht="18" customHeight="1" x14ac:dyDescent="0.25">
      <c r="B480" s="109"/>
      <c r="C480" s="100" t="s">
        <v>456</v>
      </c>
      <c r="D480" s="96" t="s">
        <v>457</v>
      </c>
      <c r="E480" s="98"/>
      <c r="F480" s="112"/>
      <c r="G480" s="227"/>
      <c r="I480" s="133"/>
    </row>
    <row r="481" spans="2:9" s="1" customFormat="1" ht="18" customHeight="1" x14ac:dyDescent="0.25">
      <c r="B481" s="109"/>
      <c r="C481" s="100" t="s">
        <v>458</v>
      </c>
      <c r="D481" s="96" t="s">
        <v>459</v>
      </c>
      <c r="E481" s="98"/>
      <c r="F481" s="112"/>
      <c r="G481" s="227"/>
      <c r="I481" s="133"/>
    </row>
    <row r="482" spans="2:9" s="1" customFormat="1" ht="18" customHeight="1" x14ac:dyDescent="0.25">
      <c r="B482" s="109"/>
      <c r="C482" s="100" t="s">
        <v>460</v>
      </c>
      <c r="D482" s="96" t="s">
        <v>461</v>
      </c>
      <c r="E482" s="98"/>
      <c r="F482" s="112"/>
      <c r="G482" s="227"/>
      <c r="I482" s="133"/>
    </row>
    <row r="483" spans="2:9" s="1" customFormat="1" ht="18" customHeight="1" x14ac:dyDescent="0.25">
      <c r="B483" s="109"/>
      <c r="C483" s="195" t="s">
        <v>462</v>
      </c>
      <c r="D483" s="196" t="s">
        <v>463</v>
      </c>
      <c r="E483" s="98"/>
      <c r="F483" s="112"/>
      <c r="G483" s="227"/>
      <c r="I483" s="133"/>
    </row>
    <row r="484" spans="2:9" s="1" customFormat="1" ht="17.25" customHeight="1" x14ac:dyDescent="0.25">
      <c r="B484" s="109"/>
      <c r="C484" s="195" t="s">
        <v>464</v>
      </c>
      <c r="D484" s="196" t="s">
        <v>463</v>
      </c>
      <c r="E484" s="98"/>
      <c r="F484" s="112"/>
      <c r="G484" s="227"/>
      <c r="I484" s="133"/>
    </row>
    <row r="485" spans="2:9" s="1" customFormat="1" ht="17.25" customHeight="1" x14ac:dyDescent="0.25">
      <c r="B485" s="109"/>
      <c r="C485" s="99" t="s">
        <v>465</v>
      </c>
      <c r="D485" s="95" t="s">
        <v>466</v>
      </c>
      <c r="E485" s="98"/>
      <c r="F485" s="112"/>
      <c r="G485" s="227"/>
      <c r="I485" s="133"/>
    </row>
    <row r="486" spans="2:9" s="1" customFormat="1" ht="17.25" customHeight="1" x14ac:dyDescent="0.25">
      <c r="B486" s="109"/>
      <c r="C486" s="100" t="s">
        <v>467</v>
      </c>
      <c r="D486" s="96" t="s">
        <v>468</v>
      </c>
      <c r="E486" s="98"/>
      <c r="F486" s="112"/>
      <c r="G486" s="227"/>
      <c r="I486" s="133"/>
    </row>
    <row r="487" spans="2:9" s="1" customFormat="1" ht="17.25" customHeight="1" x14ac:dyDescent="0.25">
      <c r="B487" s="109"/>
      <c r="C487" s="99" t="s">
        <v>837</v>
      </c>
      <c r="D487" s="95" t="s">
        <v>838</v>
      </c>
      <c r="E487" s="98"/>
      <c r="F487" s="112"/>
      <c r="G487" s="227"/>
      <c r="I487" s="133"/>
    </row>
    <row r="488" spans="2:9" s="63" customFormat="1" ht="15" x14ac:dyDescent="0.25">
      <c r="B488" s="71"/>
      <c r="C488" s="100" t="s">
        <v>858</v>
      </c>
      <c r="D488" s="197" t="s">
        <v>859</v>
      </c>
      <c r="E488" s="198"/>
      <c r="F488" s="150"/>
      <c r="G488" s="228"/>
      <c r="I488" s="133"/>
    </row>
    <row r="489" spans="2:9" s="1" customFormat="1" ht="17.25" customHeight="1" x14ac:dyDescent="0.25">
      <c r="B489" s="109"/>
      <c r="C489" s="99" t="s">
        <v>861</v>
      </c>
      <c r="D489" s="95" t="s">
        <v>862</v>
      </c>
      <c r="E489" s="98"/>
      <c r="F489" s="112"/>
      <c r="G489" s="227"/>
      <c r="I489" s="133"/>
    </row>
    <row r="490" spans="2:9" s="63" customFormat="1" ht="15" x14ac:dyDescent="0.25">
      <c r="B490" s="71"/>
      <c r="C490" s="100" t="s">
        <v>860</v>
      </c>
      <c r="D490" s="197" t="s">
        <v>864</v>
      </c>
      <c r="E490" s="198"/>
      <c r="F490" s="150"/>
      <c r="G490" s="228"/>
      <c r="I490" s="133"/>
    </row>
    <row r="491" spans="2:9" s="63" customFormat="1" ht="15.75" thickBot="1" x14ac:dyDescent="0.3">
      <c r="B491" s="71"/>
      <c r="C491" s="101" t="s">
        <v>863</v>
      </c>
      <c r="D491" s="199" t="s">
        <v>865</v>
      </c>
      <c r="E491" s="200"/>
      <c r="F491" s="150"/>
      <c r="G491" s="228"/>
      <c r="I491" s="133"/>
    </row>
    <row r="492" spans="2:9" x14ac:dyDescent="0.2">
      <c r="C492" s="201"/>
      <c r="D492" s="202"/>
      <c r="E492" s="203"/>
    </row>
    <row r="493" spans="2:9" x14ac:dyDescent="0.2">
      <c r="C493" s="201"/>
      <c r="D493" s="202"/>
      <c r="E493" s="203"/>
    </row>
    <row r="494" spans="2:9" x14ac:dyDescent="0.2">
      <c r="C494" s="201"/>
      <c r="D494" s="202"/>
      <c r="E494" s="203"/>
    </row>
    <row r="495" spans="2:9" x14ac:dyDescent="0.2">
      <c r="C495" s="201"/>
      <c r="D495" s="202"/>
      <c r="E495" s="203"/>
    </row>
    <row r="496" spans="2:9" x14ac:dyDescent="0.2">
      <c r="C496" s="201"/>
      <c r="D496" s="202"/>
      <c r="E496" s="203"/>
    </row>
    <row r="497" spans="3:5" x14ac:dyDescent="0.2">
      <c r="C497" s="201"/>
      <c r="D497" s="202"/>
      <c r="E497" s="203"/>
    </row>
    <row r="498" spans="3:5" x14ac:dyDescent="0.2">
      <c r="C498" s="201"/>
      <c r="D498" s="202"/>
      <c r="E498" s="203"/>
    </row>
    <row r="499" spans="3:5" x14ac:dyDescent="0.2">
      <c r="C499" s="201"/>
      <c r="D499" s="202"/>
      <c r="E499" s="203"/>
    </row>
    <row r="500" spans="3:5" x14ac:dyDescent="0.2">
      <c r="C500" s="201"/>
      <c r="D500" s="202"/>
      <c r="E500" s="203"/>
    </row>
    <row r="501" spans="3:5" x14ac:dyDescent="0.2">
      <c r="C501" s="201"/>
      <c r="D501" s="202"/>
      <c r="E501" s="203"/>
    </row>
    <row r="502" spans="3:5" x14ac:dyDescent="0.2">
      <c r="C502" s="201"/>
      <c r="D502" s="202"/>
      <c r="E502" s="203"/>
    </row>
    <row r="503" spans="3:5" x14ac:dyDescent="0.2">
      <c r="C503" s="201"/>
      <c r="D503" s="202"/>
      <c r="E503" s="203"/>
    </row>
    <row r="504" spans="3:5" x14ac:dyDescent="0.2">
      <c r="C504" s="201"/>
      <c r="D504" s="202"/>
      <c r="E504" s="203"/>
    </row>
    <row r="505" spans="3:5" x14ac:dyDescent="0.2">
      <c r="C505" s="201"/>
      <c r="D505" s="202"/>
      <c r="E505" s="203"/>
    </row>
    <row r="506" spans="3:5" x14ac:dyDescent="0.2">
      <c r="C506" s="201"/>
      <c r="D506" s="202"/>
      <c r="E506" s="203"/>
    </row>
    <row r="507" spans="3:5" x14ac:dyDescent="0.2">
      <c r="C507" s="201"/>
      <c r="D507" s="202"/>
      <c r="E507" s="203"/>
    </row>
    <row r="508" spans="3:5" x14ac:dyDescent="0.2">
      <c r="C508" s="201"/>
      <c r="D508" s="202"/>
      <c r="E508" s="203"/>
    </row>
    <row r="509" spans="3:5" x14ac:dyDescent="0.2">
      <c r="C509" s="201"/>
      <c r="D509" s="202"/>
      <c r="E509" s="203"/>
    </row>
    <row r="510" spans="3:5" x14ac:dyDescent="0.2">
      <c r="C510" s="201"/>
      <c r="D510" s="202"/>
      <c r="E510" s="203"/>
    </row>
    <row r="511" spans="3:5" x14ac:dyDescent="0.2">
      <c r="C511" s="201"/>
      <c r="D511" s="202"/>
      <c r="E511" s="203"/>
    </row>
    <row r="512" spans="3:5" x14ac:dyDescent="0.2">
      <c r="C512" s="201"/>
      <c r="D512" s="202"/>
      <c r="E512" s="203"/>
    </row>
  </sheetData>
  <sheetProtection algorithmName="SHA-512" hashValue="Yx8gfjLsBQ79tbOI2+q8/MvKc0JPMxob5yiWvxX/jCv4KBvJnT+L3JCcc/iE8mNRlBL7QM/93qsGXHFw20IHug==" saltValue="v0BfXvuePWQI0gx1X8H7zQ==" spinCount="100000" sheet="1" formatCells="0" formatColumns="0" formatRows="0" autoFilter="0" pivotTables="0"/>
  <autoFilter ref="A5:BH469"/>
  <mergeCells count="7">
    <mergeCell ref="C473:E473"/>
    <mergeCell ref="H2:J2"/>
    <mergeCell ref="F364:F365"/>
    <mergeCell ref="F241:F249"/>
    <mergeCell ref="F136:F137"/>
    <mergeCell ref="F451:F452"/>
    <mergeCell ref="F203:F229"/>
  </mergeCells>
  <pageMargins left="0.74803149606299213" right="0.55118110236220474" top="0.59055118110236227" bottom="0.59055118110236227" header="0.51181102362204722" footer="0.31496062992125984"/>
  <pageSetup scale="83" orientation="portrait" r:id="rId1"/>
  <headerFooter alignWithMargins="0">
    <oddFooter>&amp;L&amp;9PRESUPUESTO DE INGRESOS  - 2017&amp;R&amp;9&amp;P/&amp;N</oddFooter>
  </headerFooter>
  <colBreaks count="2" manualBreakCount="2">
    <brk id="2" max="1048575" man="1"/>
    <brk id="5" max="39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69"/>
  <sheetViews>
    <sheetView zoomScale="85" zoomScaleNormal="85" workbookViewId="0">
      <selection activeCell="G4" sqref="G4"/>
    </sheetView>
  </sheetViews>
  <sheetFormatPr baseColWidth="10" defaultRowHeight="15" x14ac:dyDescent="0.25"/>
  <cols>
    <col min="1" max="1" width="3.7109375" style="118" customWidth="1"/>
    <col min="2" max="2" width="11.42578125" style="121"/>
    <col min="3" max="3" width="68.42578125" style="208" customWidth="1"/>
    <col min="4" max="4" width="23" style="118" customWidth="1"/>
    <col min="5" max="16384" width="11.42578125" style="15"/>
  </cols>
  <sheetData>
    <row r="1" spans="1:4" ht="21.75" x14ac:dyDescent="0.25">
      <c r="C1" s="120" t="s">
        <v>0</v>
      </c>
    </row>
    <row r="2" spans="1:4" ht="45.75" customHeight="1" thickBot="1" x14ac:dyDescent="0.3">
      <c r="B2" s="287" t="s">
        <v>1016</v>
      </c>
      <c r="C2" s="287"/>
      <c r="D2" s="287"/>
    </row>
    <row r="3" spans="1:4" ht="21.75" customHeight="1" thickBot="1" x14ac:dyDescent="0.3">
      <c r="B3" s="214" t="s">
        <v>688</v>
      </c>
      <c r="C3" s="215" t="s">
        <v>54</v>
      </c>
      <c r="D3" s="216" t="s">
        <v>470</v>
      </c>
    </row>
    <row r="4" spans="1:4" ht="33" customHeight="1" x14ac:dyDescent="0.25">
      <c r="B4" s="122">
        <v>111</v>
      </c>
      <c r="C4" s="219" t="s">
        <v>709</v>
      </c>
      <c r="D4" s="217">
        <f>+'Presupuesto de Ingresos  2017'!J8+'Presupuesto de Ingresos  2017'!J31+'Presupuesto de Ingresos  2017'!J34+'Presupuesto de Ingresos  2017'!J255+'Presupuesto de Ingresos  2017'!J288</f>
        <v>0</v>
      </c>
    </row>
    <row r="5" spans="1:4" ht="33" hidden="1" customHeight="1" x14ac:dyDescent="0.25">
      <c r="A5" s="206" t="s">
        <v>975</v>
      </c>
      <c r="B5" s="123">
        <v>112</v>
      </c>
      <c r="C5" s="220" t="s">
        <v>1018</v>
      </c>
      <c r="D5" s="217">
        <f>+'Presupuesto de Ingresos  2017'!J202</f>
        <v>0</v>
      </c>
    </row>
    <row r="6" spans="1:4" ht="33" customHeight="1" x14ac:dyDescent="0.25">
      <c r="B6" s="122">
        <v>411</v>
      </c>
      <c r="C6" s="219" t="s">
        <v>1017</v>
      </c>
      <c r="D6" s="218">
        <f>+'Presupuesto de Ingresos  2017'!J330</f>
        <v>0</v>
      </c>
    </row>
    <row r="7" spans="1:4" ht="33" customHeight="1" x14ac:dyDescent="0.25">
      <c r="B7" s="122">
        <v>412</v>
      </c>
      <c r="C7" s="219" t="s">
        <v>1004</v>
      </c>
      <c r="D7" s="218">
        <f>+'Presupuesto de Ingresos  2017'!J331</f>
        <v>0</v>
      </c>
    </row>
    <row r="8" spans="1:4" ht="33" hidden="1" customHeight="1" x14ac:dyDescent="0.25">
      <c r="A8" s="206" t="s">
        <v>975</v>
      </c>
      <c r="B8" s="123">
        <v>421</v>
      </c>
      <c r="C8" s="220" t="s">
        <v>691</v>
      </c>
      <c r="D8" s="218">
        <f>+'Presupuesto de Ingresos  2017'!J364</f>
        <v>0</v>
      </c>
    </row>
    <row r="9" spans="1:4" ht="33" customHeight="1" x14ac:dyDescent="0.25">
      <c r="B9" s="123">
        <v>561</v>
      </c>
      <c r="C9" s="220" t="s">
        <v>1019</v>
      </c>
      <c r="D9" s="218">
        <f>+'Presupuesto de Ingresos  2017'!J403+'Presupuesto de Ingresos  2017'!J455+'Presupuesto de Ingresos  2017'!J457</f>
        <v>0</v>
      </c>
    </row>
    <row r="10" spans="1:4" ht="33" customHeight="1" x14ac:dyDescent="0.25">
      <c r="B10" s="123">
        <v>511</v>
      </c>
      <c r="C10" s="220" t="s">
        <v>986</v>
      </c>
      <c r="D10" s="218">
        <f>+'Presupuesto de Ingresos  2017'!J408</f>
        <v>0</v>
      </c>
    </row>
    <row r="11" spans="1:4" ht="33" customHeight="1" x14ac:dyDescent="0.25">
      <c r="B11" s="123">
        <v>512</v>
      </c>
      <c r="C11" s="220" t="s">
        <v>987</v>
      </c>
      <c r="D11" s="218">
        <f>+'Presupuesto de Ingresos  2017'!J409</f>
        <v>0</v>
      </c>
    </row>
    <row r="12" spans="1:4" ht="33" customHeight="1" x14ac:dyDescent="0.25">
      <c r="B12" s="123">
        <v>521</v>
      </c>
      <c r="C12" s="220" t="s">
        <v>417</v>
      </c>
      <c r="D12" s="218">
        <f>+'Presupuesto de Ingresos  2017'!J411</f>
        <v>0</v>
      </c>
    </row>
    <row r="13" spans="1:4" ht="33" customHeight="1" x14ac:dyDescent="0.25">
      <c r="B13" s="123">
        <v>522</v>
      </c>
      <c r="C13" s="220" t="s">
        <v>1012</v>
      </c>
      <c r="D13" s="218">
        <f>+'Presupuesto de Ingresos  2017'!J412</f>
        <v>0</v>
      </c>
    </row>
    <row r="14" spans="1:4" ht="33" customHeight="1" x14ac:dyDescent="0.25">
      <c r="B14" s="123">
        <v>531</v>
      </c>
      <c r="C14" s="220" t="s">
        <v>988</v>
      </c>
      <c r="D14" s="218">
        <f>+'Presupuesto de Ingresos  2017'!J413</f>
        <v>0</v>
      </c>
    </row>
    <row r="15" spans="1:4" ht="33" customHeight="1" x14ac:dyDescent="0.25">
      <c r="B15" s="123">
        <v>532</v>
      </c>
      <c r="C15" s="220" t="s">
        <v>425</v>
      </c>
      <c r="D15" s="218">
        <f>+'Presupuesto de Ingresos  2017'!J414</f>
        <v>0</v>
      </c>
    </row>
    <row r="16" spans="1:4" ht="33" customHeight="1" x14ac:dyDescent="0.25">
      <c r="B16" s="123">
        <v>533</v>
      </c>
      <c r="C16" s="220" t="s">
        <v>637</v>
      </c>
      <c r="D16" s="218">
        <f>+'Presupuesto de Ingresos  2017'!J415</f>
        <v>0</v>
      </c>
    </row>
    <row r="17" spans="1:4" ht="33" customHeight="1" x14ac:dyDescent="0.25">
      <c r="B17" s="123">
        <v>534</v>
      </c>
      <c r="C17" s="220" t="s">
        <v>421</v>
      </c>
      <c r="D17" s="218">
        <f>+'Presupuesto de Ingresos  2017'!J416</f>
        <v>0</v>
      </c>
    </row>
    <row r="18" spans="1:4" ht="33" customHeight="1" x14ac:dyDescent="0.25">
      <c r="B18" s="123">
        <v>535</v>
      </c>
      <c r="C18" s="220" t="s">
        <v>638</v>
      </c>
      <c r="D18" s="218">
        <f>+'Presupuesto de Ingresos  2017'!J417</f>
        <v>0</v>
      </c>
    </row>
    <row r="19" spans="1:4" ht="33" customHeight="1" x14ac:dyDescent="0.25">
      <c r="B19" s="123">
        <v>536</v>
      </c>
      <c r="C19" s="220" t="s">
        <v>639</v>
      </c>
      <c r="D19" s="218">
        <f>+'Presupuesto de Ingresos  2017'!J418</f>
        <v>0</v>
      </c>
    </row>
    <row r="20" spans="1:4" ht="33" customHeight="1" x14ac:dyDescent="0.25">
      <c r="B20" s="123">
        <v>537</v>
      </c>
      <c r="C20" s="220" t="s">
        <v>989</v>
      </c>
      <c r="D20" s="218">
        <f>+'Presupuesto de Ingresos  2017'!J419</f>
        <v>0</v>
      </c>
    </row>
    <row r="21" spans="1:4" ht="33" customHeight="1" x14ac:dyDescent="0.25">
      <c r="B21" s="123">
        <v>541</v>
      </c>
      <c r="C21" s="220" t="s">
        <v>990</v>
      </c>
      <c r="D21" s="218">
        <f>+'Presupuesto de Ingresos  2017'!J420</f>
        <v>0</v>
      </c>
    </row>
    <row r="22" spans="1:4" ht="33" customHeight="1" x14ac:dyDescent="0.25">
      <c r="B22" s="123">
        <v>542</v>
      </c>
      <c r="C22" s="220" t="s">
        <v>991</v>
      </c>
      <c r="D22" s="218">
        <f>+'Presupuesto de Ingresos  2017'!J421</f>
        <v>0</v>
      </c>
    </row>
    <row r="23" spans="1:4" ht="33" customHeight="1" x14ac:dyDescent="0.25">
      <c r="B23" s="123">
        <v>543</v>
      </c>
      <c r="C23" s="220" t="s">
        <v>992</v>
      </c>
      <c r="D23" s="218">
        <f>+'Presupuesto de Ingresos  2017'!J422</f>
        <v>0</v>
      </c>
    </row>
    <row r="24" spans="1:4" ht="33" customHeight="1" x14ac:dyDescent="0.25">
      <c r="B24" s="123">
        <v>544</v>
      </c>
      <c r="C24" s="220" t="s">
        <v>1013</v>
      </c>
      <c r="D24" s="218">
        <f>+'Presupuesto de Ingresos  2017'!J423</f>
        <v>0</v>
      </c>
    </row>
    <row r="25" spans="1:4" ht="33" customHeight="1" x14ac:dyDescent="0.25">
      <c r="B25" s="123">
        <v>551</v>
      </c>
      <c r="C25" s="220" t="s">
        <v>993</v>
      </c>
      <c r="D25" s="218">
        <f>+'Presupuesto de Ingresos  2017'!J424</f>
        <v>0</v>
      </c>
    </row>
    <row r="26" spans="1:4" ht="33" customHeight="1" x14ac:dyDescent="0.25">
      <c r="B26" s="123">
        <v>552</v>
      </c>
      <c r="C26" s="220" t="s">
        <v>1020</v>
      </c>
      <c r="D26" s="218">
        <f>+'Presupuesto de Ingresos  2017'!J425</f>
        <v>0</v>
      </c>
    </row>
    <row r="27" spans="1:4" ht="33" customHeight="1" x14ac:dyDescent="0.25">
      <c r="B27" s="123">
        <v>553</v>
      </c>
      <c r="C27" s="220" t="s">
        <v>994</v>
      </c>
      <c r="D27" s="218">
        <f>+'Presupuesto de Ingresos  2017'!J426</f>
        <v>0</v>
      </c>
    </row>
    <row r="28" spans="1:4" ht="33" customHeight="1" x14ac:dyDescent="0.25">
      <c r="B28" s="123">
        <v>554</v>
      </c>
      <c r="C28" s="220" t="s">
        <v>995</v>
      </c>
      <c r="D28" s="218">
        <f>+'Presupuesto de Ingresos  2017'!J427</f>
        <v>0</v>
      </c>
    </row>
    <row r="29" spans="1:4" ht="33" customHeight="1" x14ac:dyDescent="0.25">
      <c r="B29" s="123">
        <v>555</v>
      </c>
      <c r="C29" s="220" t="s">
        <v>996</v>
      </c>
      <c r="D29" s="218">
        <f>+'Presupuesto de Ingresos  2017'!J428</f>
        <v>0</v>
      </c>
    </row>
    <row r="30" spans="1:4" ht="33" customHeight="1" x14ac:dyDescent="0.25">
      <c r="B30" s="123">
        <v>556</v>
      </c>
      <c r="C30" s="220" t="s">
        <v>997</v>
      </c>
      <c r="D30" s="218">
        <f>+'Presupuesto de Ingresos  2017'!J429</f>
        <v>0</v>
      </c>
    </row>
    <row r="31" spans="1:4" ht="33" customHeight="1" x14ac:dyDescent="0.25">
      <c r="B31" s="123">
        <v>557</v>
      </c>
      <c r="C31" s="220" t="s">
        <v>998</v>
      </c>
      <c r="D31" s="218">
        <f>+'Presupuesto de Ingresos  2017'!J430</f>
        <v>0</v>
      </c>
    </row>
    <row r="32" spans="1:4" ht="33" customHeight="1" x14ac:dyDescent="0.25">
      <c r="A32" s="206" t="s">
        <v>975</v>
      </c>
      <c r="B32" s="123">
        <v>571</v>
      </c>
      <c r="C32" s="220" t="s">
        <v>999</v>
      </c>
      <c r="D32" s="218">
        <f>+'Presupuesto de Ingresos  2017'!J431</f>
        <v>0</v>
      </c>
    </row>
    <row r="33" spans="1:4" ht="33" customHeight="1" x14ac:dyDescent="0.25">
      <c r="A33" s="206" t="s">
        <v>975</v>
      </c>
      <c r="B33" s="123">
        <v>572</v>
      </c>
      <c r="C33" s="220" t="s">
        <v>1000</v>
      </c>
      <c r="D33" s="218">
        <f>+'Presupuesto de Ingresos  2017'!J432</f>
        <v>0</v>
      </c>
    </row>
    <row r="34" spans="1:4" ht="33" customHeight="1" x14ac:dyDescent="0.25">
      <c r="A34" s="206" t="s">
        <v>975</v>
      </c>
      <c r="B34" s="123">
        <v>573</v>
      </c>
      <c r="C34" s="220" t="s">
        <v>1014</v>
      </c>
      <c r="D34" s="218">
        <f>+'Presupuesto de Ingresos  2017'!J433</f>
        <v>0</v>
      </c>
    </row>
    <row r="35" spans="1:4" ht="33" customHeight="1" x14ac:dyDescent="0.25">
      <c r="B35" s="123">
        <v>574</v>
      </c>
      <c r="C35" s="220" t="s">
        <v>641</v>
      </c>
      <c r="D35" s="218">
        <f>+'Presupuesto de Ingresos  2017'!J434</f>
        <v>0</v>
      </c>
    </row>
    <row r="36" spans="1:4" ht="33" customHeight="1" x14ac:dyDescent="0.25">
      <c r="B36" s="123">
        <v>575</v>
      </c>
      <c r="C36" s="220" t="s">
        <v>856</v>
      </c>
      <c r="D36" s="218">
        <f>+'Presupuesto de Ingresos  2017'!J435</f>
        <v>0</v>
      </c>
    </row>
    <row r="37" spans="1:4" ht="33" customHeight="1" x14ac:dyDescent="0.25">
      <c r="B37" s="123">
        <v>576</v>
      </c>
      <c r="C37" s="220" t="s">
        <v>712</v>
      </c>
      <c r="D37" s="218">
        <f>+'Presupuesto de Ingresos  2017'!J436</f>
        <v>0</v>
      </c>
    </row>
    <row r="38" spans="1:4" ht="33" customHeight="1" x14ac:dyDescent="0.25">
      <c r="B38" s="125">
        <v>611</v>
      </c>
      <c r="C38" s="220" t="s">
        <v>1021</v>
      </c>
      <c r="D38" s="218">
        <f>+'Presupuesto de Ingresos  2017'!J437</f>
        <v>0</v>
      </c>
    </row>
    <row r="39" spans="1:4" ht="33" customHeight="1" x14ac:dyDescent="0.25">
      <c r="B39" s="125">
        <v>621</v>
      </c>
      <c r="C39" s="220" t="s">
        <v>1001</v>
      </c>
      <c r="D39" s="218">
        <f>+'Presupuesto de Ingresos  2017'!J438</f>
        <v>0</v>
      </c>
    </row>
    <row r="40" spans="1:4" ht="33" customHeight="1" x14ac:dyDescent="0.25">
      <c r="B40" s="125">
        <v>622</v>
      </c>
      <c r="C40" s="220" t="s">
        <v>648</v>
      </c>
      <c r="D40" s="218">
        <f>+'Presupuesto de Ingresos  2017'!J439</f>
        <v>0</v>
      </c>
    </row>
    <row r="41" spans="1:4" ht="33" customHeight="1" x14ac:dyDescent="0.25">
      <c r="B41" s="125">
        <v>623</v>
      </c>
      <c r="C41" s="220" t="s">
        <v>753</v>
      </c>
      <c r="D41" s="218">
        <f>+'Presupuesto de Ingresos  2017'!J440</f>
        <v>0</v>
      </c>
    </row>
    <row r="42" spans="1:4" ht="33" customHeight="1" x14ac:dyDescent="0.25">
      <c r="B42" s="125">
        <v>624</v>
      </c>
      <c r="C42" s="220" t="s">
        <v>754</v>
      </c>
      <c r="D42" s="218">
        <f>+'Presupuesto de Ingresos  2017'!J441</f>
        <v>0</v>
      </c>
    </row>
    <row r="43" spans="1:4" ht="33" customHeight="1" x14ac:dyDescent="0.25">
      <c r="B43" s="125">
        <v>625</v>
      </c>
      <c r="C43" s="220" t="s">
        <v>1002</v>
      </c>
      <c r="D43" s="218">
        <f>+'Presupuesto de Ingresos  2017'!J442</f>
        <v>0</v>
      </c>
    </row>
    <row r="44" spans="1:4" ht="33" customHeight="1" x14ac:dyDescent="0.25">
      <c r="B44" s="125">
        <v>626</v>
      </c>
      <c r="C44" s="220" t="s">
        <v>743</v>
      </c>
      <c r="D44" s="218">
        <f>+'Presupuesto de Ingresos  2017'!J443</f>
        <v>0</v>
      </c>
    </row>
    <row r="45" spans="1:4" ht="33" customHeight="1" x14ac:dyDescent="0.25">
      <c r="B45" s="125">
        <v>627</v>
      </c>
      <c r="C45" s="220" t="s">
        <v>1003</v>
      </c>
      <c r="D45" s="218">
        <f>+'Presupuesto de Ingresos  2017'!J444</f>
        <v>0</v>
      </c>
    </row>
    <row r="46" spans="1:4" ht="33" customHeight="1" x14ac:dyDescent="0.25">
      <c r="B46" s="125">
        <v>628</v>
      </c>
      <c r="C46" s="220" t="s">
        <v>428</v>
      </c>
      <c r="D46" s="218">
        <f>+'Presupuesto de Ingresos  2017'!J445</f>
        <v>0</v>
      </c>
    </row>
    <row r="47" spans="1:4" ht="33" customHeight="1" x14ac:dyDescent="0.25">
      <c r="B47" s="125">
        <v>711</v>
      </c>
      <c r="C47" s="220" t="s">
        <v>783</v>
      </c>
      <c r="D47" s="218">
        <f>+'Presupuesto de Ingresos  2017'!J446</f>
        <v>0</v>
      </c>
    </row>
    <row r="48" spans="1:4" ht="33" customHeight="1" x14ac:dyDescent="0.25">
      <c r="B48" s="125">
        <v>721</v>
      </c>
      <c r="C48" s="220" t="s">
        <v>1024</v>
      </c>
      <c r="D48" s="218">
        <f>+'Presupuesto de Ingresos  2017'!J447</f>
        <v>0</v>
      </c>
    </row>
    <row r="49" spans="1:4" ht="33" hidden="1" customHeight="1" x14ac:dyDescent="0.25">
      <c r="A49" s="206" t="s">
        <v>975</v>
      </c>
      <c r="B49" s="125">
        <v>732</v>
      </c>
      <c r="C49" s="220" t="s">
        <v>1025</v>
      </c>
      <c r="D49" s="218">
        <f>+'Presupuesto de Ingresos  2017'!J452</f>
        <v>0</v>
      </c>
    </row>
    <row r="50" spans="1:4" ht="33" hidden="1" customHeight="1" x14ac:dyDescent="0.25">
      <c r="A50" s="206" t="s">
        <v>975</v>
      </c>
      <c r="B50" s="125">
        <v>733</v>
      </c>
      <c r="C50" s="220" t="s">
        <v>977</v>
      </c>
      <c r="D50" s="218">
        <f>+'Presupuesto de Ingresos  2017'!J453</f>
        <v>0</v>
      </c>
    </row>
    <row r="51" spans="1:4" ht="33" customHeight="1" x14ac:dyDescent="0.25">
      <c r="B51" s="125">
        <v>734</v>
      </c>
      <c r="C51" s="220" t="s">
        <v>984</v>
      </c>
      <c r="D51" s="218">
        <f>+'Presupuesto de Ingresos  2017'!J300</f>
        <v>0</v>
      </c>
    </row>
    <row r="52" spans="1:4" ht="33" customHeight="1" x14ac:dyDescent="0.25">
      <c r="B52" s="125">
        <v>735</v>
      </c>
      <c r="C52" s="220" t="s">
        <v>1010</v>
      </c>
      <c r="D52" s="218">
        <f>+'Presupuesto de Ingresos  2017'!J303</f>
        <v>0</v>
      </c>
    </row>
    <row r="53" spans="1:4" ht="33" customHeight="1" x14ac:dyDescent="0.25">
      <c r="B53" s="125">
        <v>736</v>
      </c>
      <c r="C53" s="220" t="s">
        <v>1011</v>
      </c>
      <c r="D53" s="218">
        <f>+'Presupuesto de Ingresos  2017'!J304</f>
        <v>0</v>
      </c>
    </row>
    <row r="54" spans="1:4" ht="33" customHeight="1" x14ac:dyDescent="0.25">
      <c r="B54" s="125">
        <v>211</v>
      </c>
      <c r="C54" s="220" t="s">
        <v>658</v>
      </c>
      <c r="D54" s="218">
        <f>+'Presupuesto de Ingresos  2017'!J461</f>
        <v>0</v>
      </c>
    </row>
    <row r="55" spans="1:4" ht="33" customHeight="1" x14ac:dyDescent="0.25">
      <c r="B55" s="125">
        <v>212</v>
      </c>
      <c r="C55" s="220" t="s">
        <v>685</v>
      </c>
      <c r="D55" s="218">
        <f>+'Presupuesto de Ingresos  2017'!J462</f>
        <v>0</v>
      </c>
    </row>
    <row r="56" spans="1:4" ht="33" customHeight="1" x14ac:dyDescent="0.25">
      <c r="B56" s="125">
        <v>213</v>
      </c>
      <c r="C56" s="220" t="s">
        <v>686</v>
      </c>
      <c r="D56" s="218">
        <f>+'Presupuesto de Ingresos  2017'!J463</f>
        <v>0</v>
      </c>
    </row>
    <row r="57" spans="1:4" ht="33" customHeight="1" x14ac:dyDescent="0.25">
      <c r="B57" s="125">
        <v>214</v>
      </c>
      <c r="C57" s="220" t="s">
        <v>664</v>
      </c>
      <c r="D57" s="218">
        <f>+'Presupuesto de Ingresos  2017'!J465</f>
        <v>0</v>
      </c>
    </row>
    <row r="58" spans="1:4" ht="33" customHeight="1" x14ac:dyDescent="0.25">
      <c r="B58" s="125">
        <v>215</v>
      </c>
      <c r="C58" s="220" t="s">
        <v>666</v>
      </c>
      <c r="D58" s="218">
        <f>+'Presupuesto de Ingresos  2017'!J466</f>
        <v>0</v>
      </c>
    </row>
    <row r="59" spans="1:4" ht="33" customHeight="1" x14ac:dyDescent="0.25">
      <c r="B59" s="124"/>
      <c r="C59" s="119"/>
      <c r="D59" s="207"/>
    </row>
    <row r="60" spans="1:4" ht="33" customHeight="1" x14ac:dyDescent="0.25">
      <c r="B60" s="124"/>
      <c r="C60" s="119"/>
      <c r="D60" s="207"/>
    </row>
    <row r="61" spans="1:4" ht="27.75" customHeight="1" x14ac:dyDescent="0.25">
      <c r="B61" s="288" t="s">
        <v>692</v>
      </c>
      <c r="C61" s="289"/>
      <c r="D61" s="115">
        <f>SUM(D4:D60)</f>
        <v>0</v>
      </c>
    </row>
    <row r="63" spans="1:4" ht="125.25" customHeight="1" x14ac:dyDescent="0.25"/>
    <row r="64" spans="1:4" x14ac:dyDescent="0.25">
      <c r="B64" s="209"/>
      <c r="C64" s="210" t="s">
        <v>689</v>
      </c>
    </row>
    <row r="65" spans="1:3" ht="25.5" x14ac:dyDescent="0.25">
      <c r="B65" s="211"/>
      <c r="C65" s="210" t="s">
        <v>690</v>
      </c>
    </row>
    <row r="69" spans="1:3" ht="18.75" x14ac:dyDescent="0.25">
      <c r="A69" s="212"/>
      <c r="B69" s="213" t="s">
        <v>693</v>
      </c>
    </row>
  </sheetData>
  <sheetProtection algorithmName="SHA-512" hashValue="dPuzDA7dhv0DIvlxCx+MDx9l5AfilApMYhYL+KIda86BFki6RPJRaSQjN1Qmd1jopvMQt4NrshsvjZSTsfXRBg==" saltValue="T92kjZZNw0eIGbF70LN+TQ==" spinCount="100000" sheet="1" formatRows="0" sort="0" autoFilter="0"/>
  <mergeCells count="2">
    <mergeCell ref="B2:D2"/>
    <mergeCell ref="B61:C61"/>
  </mergeCells>
  <pageMargins left="0.70866141732283472" right="0.70866141732283472" top="0.55118110236220474" bottom="0.55118110236220474" header="0.31496062992125984" footer="0.31496062992125984"/>
  <pageSetup scale="83" orientation="portrait" r:id="rId1"/>
  <headerFooter>
    <oddFooter>&amp;LFUENTES DE FINANCIAMIENTO DERIVADAS DEL PRESUPUESTO DE INGRESOS  - 2017&amp;R&amp;P/&amp;N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296"/>
  <sheetViews>
    <sheetView zoomScale="90" zoomScaleNormal="90" workbookViewId="0">
      <selection activeCell="C1" sqref="C1"/>
    </sheetView>
  </sheetViews>
  <sheetFormatPr baseColWidth="10" defaultRowHeight="15" x14ac:dyDescent="0.25"/>
  <cols>
    <col min="1" max="1" width="7.5703125" style="16" bestFit="1" customWidth="1"/>
    <col min="2" max="2" width="71" style="2" customWidth="1"/>
    <col min="3" max="3" width="21.5703125" style="10" customWidth="1"/>
    <col min="4" max="5" width="11.42578125" style="13"/>
    <col min="6" max="6" width="0" style="13" hidden="1" customWidth="1"/>
    <col min="7" max="7" width="0" style="3" hidden="1" customWidth="1"/>
    <col min="8" max="40" width="11.42578125" style="3"/>
    <col min="41" max="16384" width="11.42578125" style="2"/>
  </cols>
  <sheetData>
    <row r="1" spans="1:3" ht="47.25" customHeight="1" thickBot="1" x14ac:dyDescent="0.3">
      <c r="B1" s="15"/>
    </row>
    <row r="2" spans="1:3" ht="22.5" thickBot="1" x14ac:dyDescent="0.3">
      <c r="B2" s="11" t="s">
        <v>0</v>
      </c>
      <c r="C2" s="290" t="s">
        <v>1</v>
      </c>
    </row>
    <row r="3" spans="1:3" ht="20.25" thickBot="1" x14ac:dyDescent="0.3">
      <c r="B3" s="12" t="s">
        <v>1027</v>
      </c>
      <c r="C3" s="291"/>
    </row>
    <row r="4" spans="1:3" ht="20.25" thickBot="1" x14ac:dyDescent="0.3">
      <c r="A4" s="20" t="s">
        <v>471</v>
      </c>
      <c r="B4" s="26" t="s">
        <v>2</v>
      </c>
      <c r="C4" s="21">
        <f>+C5+C15+C21+C24+C31+C35+C39+C43+C47+C54</f>
        <v>0</v>
      </c>
    </row>
    <row r="5" spans="1:3" ht="18" thickBot="1" x14ac:dyDescent="0.3">
      <c r="A5" s="233">
        <v>1</v>
      </c>
      <c r="B5" s="24" t="s">
        <v>3</v>
      </c>
      <c r="C5" s="22">
        <f>SUM(C6:C14)</f>
        <v>0</v>
      </c>
    </row>
    <row r="6" spans="1:3" ht="18" thickBot="1" x14ac:dyDescent="0.3">
      <c r="A6" s="17">
        <v>11</v>
      </c>
      <c r="B6" s="4" t="s">
        <v>4</v>
      </c>
      <c r="C6" s="40">
        <f>+'Presupuesto de Ingresos  2017'!E9</f>
        <v>0</v>
      </c>
    </row>
    <row r="7" spans="1:3" ht="18" thickBot="1" x14ac:dyDescent="0.3">
      <c r="A7" s="17">
        <v>12</v>
      </c>
      <c r="B7" s="4" t="s">
        <v>5</v>
      </c>
      <c r="C7" s="40">
        <f>+'Presupuesto de Ingresos  2017'!E16</f>
        <v>0</v>
      </c>
    </row>
    <row r="8" spans="1:3" ht="18" thickBot="1" x14ac:dyDescent="0.3">
      <c r="A8" s="17">
        <v>13</v>
      </c>
      <c r="B8" s="4" t="s">
        <v>6</v>
      </c>
      <c r="C8" s="40">
        <f>+'Presupuesto de Ingresos  2017'!E23</f>
        <v>0</v>
      </c>
    </row>
    <row r="9" spans="1:3" ht="18" hidden="1" thickBot="1" x14ac:dyDescent="0.3">
      <c r="A9" s="18">
        <v>14</v>
      </c>
      <c r="B9" s="5" t="s">
        <v>7</v>
      </c>
      <c r="C9" s="6">
        <v>0</v>
      </c>
    </row>
    <row r="10" spans="1:3" ht="18" hidden="1" thickBot="1" x14ac:dyDescent="0.3">
      <c r="A10" s="18">
        <v>15</v>
      </c>
      <c r="B10" s="5" t="s">
        <v>8</v>
      </c>
      <c r="C10" s="6">
        <v>0</v>
      </c>
    </row>
    <row r="11" spans="1:3" ht="18" hidden="1" thickBot="1" x14ac:dyDescent="0.3">
      <c r="A11" s="18">
        <v>16</v>
      </c>
      <c r="B11" s="5" t="s">
        <v>9</v>
      </c>
      <c r="C11" s="6">
        <v>0</v>
      </c>
    </row>
    <row r="12" spans="1:3" ht="18" thickBot="1" x14ac:dyDescent="0.3">
      <c r="A12" s="17">
        <v>17</v>
      </c>
      <c r="B12" s="4" t="s">
        <v>10</v>
      </c>
      <c r="C12" s="40">
        <f>+'Presupuesto de Ingresos  2017'!E26</f>
        <v>0</v>
      </c>
    </row>
    <row r="13" spans="1:3" ht="18" hidden="1" thickBot="1" x14ac:dyDescent="0.3">
      <c r="A13" s="18">
        <v>18</v>
      </c>
      <c r="B13" s="5" t="s">
        <v>11</v>
      </c>
      <c r="C13" s="6">
        <v>0</v>
      </c>
    </row>
    <row r="14" spans="1:3" ht="35.25" hidden="1" thickBot="1" x14ac:dyDescent="0.3">
      <c r="A14" s="18">
        <v>19</v>
      </c>
      <c r="B14" s="5" t="s">
        <v>12</v>
      </c>
      <c r="C14" s="6">
        <v>0</v>
      </c>
    </row>
    <row r="15" spans="1:3" ht="18" hidden="1" thickBot="1" x14ac:dyDescent="0.3">
      <c r="A15" s="233">
        <v>2</v>
      </c>
      <c r="B15" s="25" t="s">
        <v>13</v>
      </c>
      <c r="C15" s="22">
        <f>SUM(C16:C20)</f>
        <v>0</v>
      </c>
    </row>
    <row r="16" spans="1:3" ht="18" hidden="1" thickBot="1" x14ac:dyDescent="0.3">
      <c r="A16" s="18">
        <v>21</v>
      </c>
      <c r="B16" s="5" t="s">
        <v>14</v>
      </c>
      <c r="C16" s="6">
        <v>0</v>
      </c>
    </row>
    <row r="17" spans="1:3" ht="18" hidden="1" thickBot="1" x14ac:dyDescent="0.3">
      <c r="A17" s="18">
        <v>22</v>
      </c>
      <c r="B17" s="5" t="s">
        <v>15</v>
      </c>
      <c r="C17" s="6">
        <v>0</v>
      </c>
    </row>
    <row r="18" spans="1:3" ht="18" hidden="1" thickBot="1" x14ac:dyDescent="0.3">
      <c r="A18" s="18">
        <v>23</v>
      </c>
      <c r="B18" s="5" t="s">
        <v>16</v>
      </c>
      <c r="C18" s="6">
        <v>0</v>
      </c>
    </row>
    <row r="19" spans="1:3" ht="18" hidden="1" thickBot="1" x14ac:dyDescent="0.3">
      <c r="A19" s="18">
        <v>24</v>
      </c>
      <c r="B19" s="5" t="s">
        <v>17</v>
      </c>
      <c r="C19" s="6">
        <v>0</v>
      </c>
    </row>
    <row r="20" spans="1:3" ht="18" hidden="1" thickBot="1" x14ac:dyDescent="0.3">
      <c r="A20" s="18">
        <v>25</v>
      </c>
      <c r="B20" s="5" t="s">
        <v>10</v>
      </c>
      <c r="C20" s="6">
        <v>0</v>
      </c>
    </row>
    <row r="21" spans="1:3" ht="18" thickBot="1" x14ac:dyDescent="0.3">
      <c r="A21" s="233">
        <v>3</v>
      </c>
      <c r="B21" s="24" t="s">
        <v>18</v>
      </c>
      <c r="C21" s="22">
        <f>SUM(C22:C23)</f>
        <v>0</v>
      </c>
    </row>
    <row r="22" spans="1:3" ht="18" thickBot="1" x14ac:dyDescent="0.3">
      <c r="A22" s="17">
        <v>31</v>
      </c>
      <c r="B22" s="4" t="s">
        <v>19</v>
      </c>
      <c r="C22" s="40">
        <f>+'Presupuesto de Ingresos  2017'!E32</f>
        <v>0</v>
      </c>
    </row>
    <row r="23" spans="1:3" ht="52.5" hidden="1" thickBot="1" x14ac:dyDescent="0.3">
      <c r="A23" s="18">
        <v>39</v>
      </c>
      <c r="B23" s="5" t="s">
        <v>20</v>
      </c>
      <c r="C23" s="6">
        <v>0</v>
      </c>
    </row>
    <row r="24" spans="1:3" ht="18" thickBot="1" x14ac:dyDescent="0.3">
      <c r="A24" s="233">
        <v>4</v>
      </c>
      <c r="B24" s="24" t="s">
        <v>21</v>
      </c>
      <c r="C24" s="22">
        <f>SUM(C25:C30)</f>
        <v>0</v>
      </c>
    </row>
    <row r="25" spans="1:3" ht="35.25" thickBot="1" x14ac:dyDescent="0.3">
      <c r="A25" s="17">
        <v>41</v>
      </c>
      <c r="B25" s="4" t="s">
        <v>22</v>
      </c>
      <c r="C25" s="40">
        <f>+'Presupuesto de Ingresos  2017'!E35</f>
        <v>0</v>
      </c>
    </row>
    <row r="26" spans="1:3" ht="18" hidden="1" thickBot="1" x14ac:dyDescent="0.3">
      <c r="A26" s="18">
        <v>42</v>
      </c>
      <c r="B26" s="5" t="s">
        <v>23</v>
      </c>
      <c r="C26" s="6">
        <v>0</v>
      </c>
    </row>
    <row r="27" spans="1:3" ht="18" thickBot="1" x14ac:dyDescent="0.3">
      <c r="A27" s="17">
        <v>43</v>
      </c>
      <c r="B27" s="4" t="s">
        <v>24</v>
      </c>
      <c r="C27" s="40">
        <f>+'Presupuesto de Ingresos  2017'!E61</f>
        <v>0</v>
      </c>
    </row>
    <row r="28" spans="1:3" ht="18" thickBot="1" x14ac:dyDescent="0.3">
      <c r="A28" s="17">
        <v>44</v>
      </c>
      <c r="B28" s="4" t="s">
        <v>25</v>
      </c>
      <c r="C28" s="40">
        <f>+'Presupuesto de Ingresos  2017'!E234</f>
        <v>0</v>
      </c>
    </row>
    <row r="29" spans="1:3" ht="18" thickBot="1" x14ac:dyDescent="0.3">
      <c r="A29" s="17">
        <v>45</v>
      </c>
      <c r="B29" s="4" t="s">
        <v>10</v>
      </c>
      <c r="C29" s="40">
        <f>+'Presupuesto de Ingresos  2017'!E230</f>
        <v>0</v>
      </c>
    </row>
    <row r="30" spans="1:3" ht="35.25" hidden="1" thickBot="1" x14ac:dyDescent="0.3">
      <c r="A30" s="18">
        <v>49</v>
      </c>
      <c r="B30" s="5" t="s">
        <v>26</v>
      </c>
      <c r="C30" s="6">
        <v>0</v>
      </c>
    </row>
    <row r="31" spans="1:3" ht="18" thickBot="1" x14ac:dyDescent="0.3">
      <c r="A31" s="233">
        <v>5</v>
      </c>
      <c r="B31" s="24" t="s">
        <v>27</v>
      </c>
      <c r="C31" s="22">
        <f>SUM(C32:C34)</f>
        <v>0</v>
      </c>
    </row>
    <row r="32" spans="1:3" ht="18" thickBot="1" x14ac:dyDescent="0.3">
      <c r="A32" s="17">
        <v>51</v>
      </c>
      <c r="B32" s="4" t="s">
        <v>28</v>
      </c>
      <c r="C32" s="40">
        <f>+'Presupuesto de Ingresos  2017'!E274+'Presupuesto de Ingresos  2017'!E278</f>
        <v>0</v>
      </c>
    </row>
    <row r="33" spans="1:40" ht="18" thickBot="1" x14ac:dyDescent="0.3">
      <c r="A33" s="17">
        <v>52</v>
      </c>
      <c r="B33" s="4" t="s">
        <v>29</v>
      </c>
      <c r="C33" s="40">
        <f>+'Presupuesto de Ingresos  2017'!E256+'Presupuesto de Ingresos  2017'!E270</f>
        <v>0</v>
      </c>
    </row>
    <row r="34" spans="1:40" ht="35.25" hidden="1" thickBot="1" x14ac:dyDescent="0.3">
      <c r="A34" s="18">
        <v>59</v>
      </c>
      <c r="B34" s="5" t="s">
        <v>30</v>
      </c>
      <c r="C34" s="6">
        <v>0</v>
      </c>
    </row>
    <row r="35" spans="1:40" ht="18" thickBot="1" x14ac:dyDescent="0.3">
      <c r="A35" s="233">
        <v>6</v>
      </c>
      <c r="B35" s="24" t="s">
        <v>31</v>
      </c>
      <c r="C35" s="22">
        <f>SUM(C36:C38)</f>
        <v>0</v>
      </c>
    </row>
    <row r="36" spans="1:40" ht="18" thickBot="1" x14ac:dyDescent="0.3">
      <c r="A36" s="17">
        <v>61</v>
      </c>
      <c r="B36" s="4" t="s">
        <v>32</v>
      </c>
      <c r="C36" s="40">
        <f>+'Presupuesto de Ingresos  2017'!E305+'Presupuesto de Ingresos  2017'!E299+'Presupuesto de Ingresos  2017'!E290</f>
        <v>0</v>
      </c>
    </row>
    <row r="37" spans="1:40" ht="18" hidden="1" thickBot="1" x14ac:dyDescent="0.3">
      <c r="A37" s="18">
        <v>62</v>
      </c>
      <c r="B37" s="5" t="s">
        <v>33</v>
      </c>
      <c r="C37" s="6">
        <v>0</v>
      </c>
    </row>
    <row r="38" spans="1:40" ht="35.25" hidden="1" thickBot="1" x14ac:dyDescent="0.3">
      <c r="A38" s="18">
        <v>69</v>
      </c>
      <c r="B38" s="5" t="s">
        <v>34</v>
      </c>
      <c r="C38" s="6">
        <v>0</v>
      </c>
    </row>
    <row r="39" spans="1:40" ht="18" thickBot="1" x14ac:dyDescent="0.3">
      <c r="A39" s="233">
        <v>7</v>
      </c>
      <c r="B39" s="24" t="s">
        <v>35</v>
      </c>
      <c r="C39" s="22">
        <f>SUM(C40:C42)</f>
        <v>0</v>
      </c>
    </row>
    <row r="40" spans="1:40" ht="18" thickBot="1" x14ac:dyDescent="0.3">
      <c r="A40" s="17">
        <v>71</v>
      </c>
      <c r="B40" s="4" t="s">
        <v>36</v>
      </c>
      <c r="C40" s="40">
        <f>+'Presupuesto de Ingresos  2017'!E364</f>
        <v>0</v>
      </c>
    </row>
    <row r="41" spans="1:40" ht="18" hidden="1" thickBot="1" x14ac:dyDescent="0.3">
      <c r="A41" s="18">
        <v>72</v>
      </c>
      <c r="B41" s="5" t="s">
        <v>37</v>
      </c>
      <c r="C41" s="6">
        <v>0</v>
      </c>
    </row>
    <row r="42" spans="1:40" s="7" customFormat="1" ht="35.25" thickBot="1" x14ac:dyDescent="0.3">
      <c r="A42" s="19">
        <v>73</v>
      </c>
      <c r="B42" s="8" t="s">
        <v>38</v>
      </c>
      <c r="C42" s="38">
        <f>+'Presupuesto de Ingresos  2017'!E330</f>
        <v>0</v>
      </c>
      <c r="D42" s="14"/>
      <c r="E42" s="14"/>
      <c r="F42" s="1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8" thickBot="1" x14ac:dyDescent="0.3">
      <c r="A43" s="233">
        <v>8</v>
      </c>
      <c r="B43" s="24" t="s">
        <v>39</v>
      </c>
      <c r="C43" s="22">
        <f>SUM(C44:C46)</f>
        <v>0</v>
      </c>
    </row>
    <row r="44" spans="1:40" ht="18" thickBot="1" x14ac:dyDescent="0.3">
      <c r="A44" s="17">
        <v>81</v>
      </c>
      <c r="B44" s="4" t="s">
        <v>40</v>
      </c>
      <c r="C44" s="40">
        <f>+'Presupuesto de Ingresos  2017'!E403</f>
        <v>0</v>
      </c>
    </row>
    <row r="45" spans="1:40" ht="18" thickBot="1" x14ac:dyDescent="0.3">
      <c r="A45" s="17">
        <v>82</v>
      </c>
      <c r="B45" s="4" t="s">
        <v>41</v>
      </c>
      <c r="C45" s="40">
        <f>+'Presupuesto de Ingresos  2017'!E407</f>
        <v>0</v>
      </c>
    </row>
    <row r="46" spans="1:40" ht="18" thickBot="1" x14ac:dyDescent="0.3">
      <c r="A46" s="17">
        <v>83</v>
      </c>
      <c r="B46" s="4" t="s">
        <v>42</v>
      </c>
      <c r="C46" s="40">
        <f>+'Presupuesto de Ingresos  2017'!E410</f>
        <v>0</v>
      </c>
    </row>
    <row r="47" spans="1:40" ht="20.25" thickBot="1" x14ac:dyDescent="0.3">
      <c r="A47" s="233">
        <v>9</v>
      </c>
      <c r="B47" s="24" t="s">
        <v>43</v>
      </c>
      <c r="C47" s="23">
        <f>SUM(C48:C53)</f>
        <v>0</v>
      </c>
    </row>
    <row r="48" spans="1:40" ht="18" thickBot="1" x14ac:dyDescent="0.3">
      <c r="A48" s="17">
        <v>91</v>
      </c>
      <c r="B48" s="4" t="s">
        <v>44</v>
      </c>
      <c r="C48" s="40">
        <f>+'Presupuesto de Ingresos  2017'!E451</f>
        <v>0</v>
      </c>
    </row>
    <row r="49" spans="1:3" ht="18" thickBot="1" x14ac:dyDescent="0.3">
      <c r="A49" s="17">
        <v>92</v>
      </c>
      <c r="B49" s="4" t="s">
        <v>45</v>
      </c>
      <c r="C49" s="40">
        <f>+'Presupuesto de Ingresos  2017'!E454</f>
        <v>0</v>
      </c>
    </row>
    <row r="50" spans="1:3" ht="18" thickBot="1" x14ac:dyDescent="0.3">
      <c r="A50" s="17">
        <v>93</v>
      </c>
      <c r="B50" s="4" t="s">
        <v>46</v>
      </c>
      <c r="C50" s="40">
        <f>+'Presupuesto de Ingresos  2017'!E456</f>
        <v>0</v>
      </c>
    </row>
    <row r="51" spans="1:3" ht="18" hidden="1" thickBot="1" x14ac:dyDescent="0.3">
      <c r="A51" s="18">
        <v>94</v>
      </c>
      <c r="B51" s="5" t="s">
        <v>47</v>
      </c>
      <c r="C51" s="6">
        <v>0</v>
      </c>
    </row>
    <row r="52" spans="1:3" ht="18" hidden="1" thickBot="1" x14ac:dyDescent="0.3">
      <c r="A52" s="18">
        <v>95</v>
      </c>
      <c r="B52" s="5" t="s">
        <v>48</v>
      </c>
      <c r="C52" s="6">
        <v>0</v>
      </c>
    </row>
    <row r="53" spans="1:3" ht="18" hidden="1" thickBot="1" x14ac:dyDescent="0.3">
      <c r="A53" s="18">
        <v>96</v>
      </c>
      <c r="B53" s="5" t="s">
        <v>49</v>
      </c>
      <c r="C53" s="6">
        <v>0</v>
      </c>
    </row>
    <row r="54" spans="1:3" ht="20.25" thickBot="1" x14ac:dyDescent="0.3">
      <c r="A54" s="233">
        <v>0</v>
      </c>
      <c r="B54" s="24" t="s">
        <v>50</v>
      </c>
      <c r="C54" s="23">
        <f>SUM(C55:C56)</f>
        <v>0</v>
      </c>
    </row>
    <row r="55" spans="1:3" ht="18" thickBot="1" x14ac:dyDescent="0.3">
      <c r="A55" s="17" t="s">
        <v>472</v>
      </c>
      <c r="B55" s="4" t="s">
        <v>51</v>
      </c>
      <c r="C55" s="40">
        <f>+'Presupuesto de Ingresos  2017'!E459</f>
        <v>0</v>
      </c>
    </row>
    <row r="56" spans="1:3" ht="18" hidden="1" thickBot="1" x14ac:dyDescent="0.3">
      <c r="A56" s="18" t="s">
        <v>473</v>
      </c>
      <c r="B56" s="5" t="s">
        <v>52</v>
      </c>
      <c r="C56" s="6">
        <v>0</v>
      </c>
    </row>
    <row r="57" spans="1:3" x14ac:dyDescent="0.25">
      <c r="B57" s="15"/>
    </row>
    <row r="58" spans="1:3" x14ac:dyDescent="0.25">
      <c r="B58" s="15"/>
    </row>
    <row r="59" spans="1:3" x14ac:dyDescent="0.25">
      <c r="B59" s="15"/>
    </row>
    <row r="60" spans="1:3" x14ac:dyDescent="0.25">
      <c r="B60" s="15"/>
    </row>
    <row r="61" spans="1:3" x14ac:dyDescent="0.25">
      <c r="B61" s="15"/>
    </row>
    <row r="62" spans="1:3" x14ac:dyDescent="0.25">
      <c r="B62" s="15"/>
    </row>
    <row r="66" spans="2:2" ht="75" x14ac:dyDescent="0.3">
      <c r="B66" s="73" t="s">
        <v>715</v>
      </c>
    </row>
    <row r="68" spans="2:2" ht="18.75" x14ac:dyDescent="0.3">
      <c r="B68" s="39"/>
    </row>
    <row r="238" spans="1:40" x14ac:dyDescent="0.25">
      <c r="F238" s="2"/>
    </row>
    <row r="239" spans="1:40" s="31" customFormat="1" x14ac:dyDescent="0.25">
      <c r="A239" s="30"/>
      <c r="C239" s="36"/>
      <c r="D239" s="13"/>
      <c r="E239" s="33"/>
      <c r="F239" s="33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s="31" customFormat="1" x14ac:dyDescent="0.25">
      <c r="A240" s="30"/>
      <c r="C240" s="36"/>
      <c r="D240" s="13"/>
      <c r="E240" s="33"/>
      <c r="F240" s="33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1:40" s="31" customFormat="1" x14ac:dyDescent="0.25">
      <c r="A241" s="30"/>
      <c r="C241" s="36"/>
      <c r="D241" s="13"/>
      <c r="E241" s="33"/>
      <c r="F241" s="33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5" spans="1:40" x14ac:dyDescent="0.25">
      <c r="B245" s="7"/>
      <c r="C245" s="35"/>
      <c r="F245" s="2"/>
    </row>
    <row r="246" spans="1:40" x14ac:dyDescent="0.25">
      <c r="F246" s="13" t="s">
        <v>667</v>
      </c>
    </row>
    <row r="247" spans="1:40" x14ac:dyDescent="0.25">
      <c r="C247" s="37"/>
    </row>
    <row r="248" spans="1:40" x14ac:dyDescent="0.25">
      <c r="C248" s="37"/>
    </row>
    <row r="277" spans="3:6" x14ac:dyDescent="0.25">
      <c r="C277" s="32"/>
      <c r="D277" s="33"/>
    </row>
    <row r="278" spans="3:6" x14ac:dyDescent="0.25">
      <c r="C278" s="32"/>
      <c r="D278" s="33"/>
    </row>
    <row r="279" spans="3:6" x14ac:dyDescent="0.25">
      <c r="C279" s="32"/>
      <c r="D279" s="33"/>
    </row>
    <row r="284" spans="3:6" x14ac:dyDescent="0.25">
      <c r="F284" s="13" t="s">
        <v>670</v>
      </c>
    </row>
    <row r="296" spans="4:4" x14ac:dyDescent="0.25">
      <c r="D296" s="33"/>
    </row>
  </sheetData>
  <sheetProtection algorithmName="SHA-512" hashValue="ktf9EEevMmoC3P01BR9mR6ptU5fAR1S7zR6ASokmzbla8NW+DwA9KSanryopgZoYOPrv7GR8d0DY9yqLVuYAFg==" saltValue="anhXHA1gJg5eStRxeh0M9g==" spinCount="100000" sheet="1" objects="1" scenarios="1"/>
  <mergeCells count="1">
    <mergeCell ref="C2:C3"/>
  </mergeCells>
  <pageMargins left="0.9055118110236221" right="0.39370078740157483" top="0.55118110236220474" bottom="0.35433070866141736" header="0.31496062992125984" footer="0.31496062992125984"/>
  <pageSetup scale="9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AL120"/>
  <sheetViews>
    <sheetView zoomScaleNormal="100" zoomScaleSheetLayoutView="100" workbookViewId="0">
      <selection activeCell="F16" sqref="F16"/>
    </sheetView>
  </sheetViews>
  <sheetFormatPr baseColWidth="10" defaultColWidth="19.42578125" defaultRowHeight="12.75" x14ac:dyDescent="0.2"/>
  <cols>
    <col min="1" max="1" width="1.42578125" style="254" customWidth="1"/>
    <col min="2" max="2" width="7.140625" style="255" customWidth="1"/>
    <col min="3" max="3" width="11.85546875" style="254" customWidth="1"/>
    <col min="4" max="4" width="74.42578125" style="256" customWidth="1"/>
    <col min="5" max="5" width="15.5703125" style="257" customWidth="1"/>
    <col min="6" max="16384" width="19.42578125" style="254"/>
  </cols>
  <sheetData>
    <row r="1" spans="1:38" s="237" customFormat="1" ht="34.5" customHeight="1" x14ac:dyDescent="0.25">
      <c r="B1" s="259"/>
      <c r="C1" s="238"/>
      <c r="D1" s="239" t="s">
        <v>0</v>
      </c>
      <c r="E1" s="238"/>
    </row>
    <row r="2" spans="1:38" s="237" customFormat="1" ht="46.5" customHeight="1" thickBot="1" x14ac:dyDescent="0.3">
      <c r="B2" s="259"/>
      <c r="C2" s="238"/>
      <c r="D2" s="240" t="s">
        <v>1103</v>
      </c>
      <c r="E2" s="238"/>
    </row>
    <row r="3" spans="1:38" s="241" customFormat="1" ht="39" hidden="1" thickBot="1" x14ac:dyDescent="0.25">
      <c r="B3" s="258" t="s">
        <v>474</v>
      </c>
      <c r="C3" s="242" t="s">
        <v>475</v>
      </c>
      <c r="D3" s="243" t="s">
        <v>476</v>
      </c>
      <c r="E3" s="244"/>
    </row>
    <row r="4" spans="1:38" s="241" customFormat="1" ht="13.5" hidden="1" thickBot="1" x14ac:dyDescent="0.25">
      <c r="B4" s="255"/>
      <c r="D4" s="245" t="s">
        <v>477</v>
      </c>
      <c r="E4" s="246"/>
    </row>
    <row r="5" spans="1:38" s="247" customFormat="1" ht="30" customHeight="1" thickBot="1" x14ac:dyDescent="0.3">
      <c r="A5" s="50"/>
      <c r="B5" s="262" t="s">
        <v>471</v>
      </c>
      <c r="C5" s="27" t="s">
        <v>53</v>
      </c>
      <c r="D5" s="28" t="s">
        <v>478</v>
      </c>
      <c r="E5" s="29" t="s">
        <v>470</v>
      </c>
    </row>
    <row r="6" spans="1:38" s="250" customFormat="1" ht="16.5" customHeight="1" x14ac:dyDescent="0.25">
      <c r="A6" s="44" t="s">
        <v>975</v>
      </c>
      <c r="B6" s="106"/>
      <c r="C6" s="148" t="s">
        <v>55</v>
      </c>
      <c r="D6" s="149" t="s">
        <v>1099</v>
      </c>
      <c r="E6" s="110">
        <f>+E7+E94+E103</f>
        <v>0</v>
      </c>
    </row>
    <row r="7" spans="1:38" s="250" customFormat="1" ht="16.5" hidden="1" customHeight="1" x14ac:dyDescent="0.25">
      <c r="A7" s="44" t="s">
        <v>975</v>
      </c>
      <c r="B7" s="106"/>
      <c r="C7" s="148" t="s">
        <v>57</v>
      </c>
      <c r="D7" s="149" t="s">
        <v>58</v>
      </c>
      <c r="E7" s="111">
        <f>+'Presupuesto de Ingresos  2017'!E7</f>
        <v>0</v>
      </c>
    </row>
    <row r="8" spans="1:38" s="250" customFormat="1" ht="16.5" customHeight="1" x14ac:dyDescent="0.25">
      <c r="A8" s="44"/>
      <c r="B8" s="106">
        <v>1</v>
      </c>
      <c r="C8" s="148" t="s">
        <v>59</v>
      </c>
      <c r="D8" s="149" t="s">
        <v>60</v>
      </c>
      <c r="E8" s="111">
        <f>+'Presupuesto de Ingresos  2017'!E8</f>
        <v>0</v>
      </c>
    </row>
    <row r="9" spans="1:38" s="250" customFormat="1" ht="16.5" customHeight="1" x14ac:dyDescent="0.25">
      <c r="A9" s="44"/>
      <c r="B9" s="106">
        <v>1.1000000000000001</v>
      </c>
      <c r="C9" s="263" t="s">
        <v>61</v>
      </c>
      <c r="D9" s="264" t="s">
        <v>62</v>
      </c>
      <c r="E9" s="265">
        <f>+'Presupuesto de Ingresos  2017'!E9</f>
        <v>0</v>
      </c>
    </row>
    <row r="10" spans="1:38" s="250" customFormat="1" ht="16.5" customHeight="1" x14ac:dyDescent="0.25">
      <c r="A10" s="44"/>
      <c r="B10" s="106" t="s">
        <v>1028</v>
      </c>
      <c r="C10" s="48" t="s">
        <v>63</v>
      </c>
      <c r="D10" s="43" t="s">
        <v>64</v>
      </c>
      <c r="E10" s="231">
        <f>+'Presupuesto de Ingresos  2017'!E10</f>
        <v>0</v>
      </c>
    </row>
    <row r="11" spans="1:38" s="250" customFormat="1" ht="16.5" customHeight="1" x14ac:dyDescent="0.25">
      <c r="A11" s="44"/>
      <c r="B11" s="106" t="s">
        <v>1029</v>
      </c>
      <c r="C11" s="42" t="s">
        <v>68</v>
      </c>
      <c r="D11" s="43" t="s">
        <v>69</v>
      </c>
      <c r="E11" s="231">
        <f>+'Presupuesto de Ingresos  2017'!E13</f>
        <v>0</v>
      </c>
    </row>
    <row r="12" spans="1:38" s="250" customFormat="1" ht="16.5" customHeight="1" x14ac:dyDescent="0.25">
      <c r="A12" s="44"/>
      <c r="B12" s="106">
        <v>1.2</v>
      </c>
      <c r="C12" s="263" t="s">
        <v>71</v>
      </c>
      <c r="D12" s="264" t="s">
        <v>72</v>
      </c>
      <c r="E12" s="265">
        <f>+'Presupuesto de Ingresos  2017'!E16</f>
        <v>0</v>
      </c>
    </row>
    <row r="13" spans="1:38" s="250" customFormat="1" ht="16.5" customHeight="1" x14ac:dyDescent="0.25">
      <c r="A13" s="44"/>
      <c r="B13" s="106" t="s">
        <v>1030</v>
      </c>
      <c r="C13" s="48" t="s">
        <v>73</v>
      </c>
      <c r="D13" s="43" t="s">
        <v>74</v>
      </c>
      <c r="E13" s="231">
        <f>+'Presupuesto de Ingresos  2017'!E17</f>
        <v>0</v>
      </c>
    </row>
    <row r="14" spans="1:38" s="249" customFormat="1" ht="16.5" customHeight="1" x14ac:dyDescent="0.25">
      <c r="A14" s="44"/>
      <c r="B14" s="106">
        <v>1.3</v>
      </c>
      <c r="C14" s="263" t="s">
        <v>83</v>
      </c>
      <c r="D14" s="263" t="s">
        <v>84</v>
      </c>
      <c r="E14" s="266">
        <f>+'Presupuesto de Ingresos  2017'!E23</f>
        <v>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</row>
    <row r="15" spans="1:38" s="250" customFormat="1" ht="16.5" customHeight="1" x14ac:dyDescent="0.25">
      <c r="A15" s="44"/>
      <c r="B15" s="106" t="s">
        <v>1031</v>
      </c>
      <c r="C15" s="48" t="s">
        <v>85</v>
      </c>
      <c r="D15" s="43" t="s">
        <v>86</v>
      </c>
      <c r="E15" s="231">
        <f>+'Presupuesto de Ingresos  2017'!E24</f>
        <v>0</v>
      </c>
    </row>
    <row r="16" spans="1:38" s="250" customFormat="1" ht="16.5" customHeight="1" x14ac:dyDescent="0.25">
      <c r="A16" s="44"/>
      <c r="B16" s="106">
        <v>1.7</v>
      </c>
      <c r="C16" s="263" t="s">
        <v>88</v>
      </c>
      <c r="D16" s="264" t="s">
        <v>89</v>
      </c>
      <c r="E16" s="265">
        <f>+'Presupuesto de Ingresos  2017'!E26</f>
        <v>0</v>
      </c>
    </row>
    <row r="17" spans="1:5" s="250" customFormat="1" ht="16.5" hidden="1" customHeight="1" x14ac:dyDescent="0.25">
      <c r="A17" s="44"/>
      <c r="B17" s="106">
        <v>1.8</v>
      </c>
      <c r="C17" s="263" t="s">
        <v>93</v>
      </c>
      <c r="D17" s="264" t="s">
        <v>94</v>
      </c>
      <c r="E17" s="267" t="str">
        <f>+'Presupuesto de Ingresos  2017'!E30</f>
        <v>N/A</v>
      </c>
    </row>
    <row r="18" spans="1:5" s="250" customFormat="1" ht="16.5" customHeight="1" x14ac:dyDescent="0.25">
      <c r="A18" s="44"/>
      <c r="B18" s="106">
        <v>3</v>
      </c>
      <c r="C18" s="148" t="s">
        <v>104</v>
      </c>
      <c r="D18" s="149" t="s">
        <v>105</v>
      </c>
      <c r="E18" s="111">
        <f>+'Presupuesto de Ingresos  2017'!E31</f>
        <v>0</v>
      </c>
    </row>
    <row r="19" spans="1:5" s="250" customFormat="1" ht="16.5" customHeight="1" x14ac:dyDescent="0.25">
      <c r="A19" s="44"/>
      <c r="B19" s="106">
        <v>3.1</v>
      </c>
      <c r="C19" s="263" t="s">
        <v>106</v>
      </c>
      <c r="D19" s="264" t="s">
        <v>107</v>
      </c>
      <c r="E19" s="265">
        <f>+'Presupuesto de Ingresos  2017'!E32</f>
        <v>0</v>
      </c>
    </row>
    <row r="20" spans="1:5" s="250" customFormat="1" ht="16.5" customHeight="1" x14ac:dyDescent="0.25">
      <c r="A20" s="44"/>
      <c r="B20" s="106">
        <v>4</v>
      </c>
      <c r="C20" s="148" t="s">
        <v>109</v>
      </c>
      <c r="D20" s="149" t="s">
        <v>110</v>
      </c>
      <c r="E20" s="111">
        <f>+'Presupuesto de Ingresos  2017'!E34</f>
        <v>0</v>
      </c>
    </row>
    <row r="21" spans="1:5" s="250" customFormat="1" ht="30" x14ac:dyDescent="0.25">
      <c r="A21" s="44"/>
      <c r="B21" s="106">
        <v>4.0999999999999996</v>
      </c>
      <c r="C21" s="263" t="s">
        <v>111</v>
      </c>
      <c r="D21" s="264" t="s">
        <v>112</v>
      </c>
      <c r="E21" s="265">
        <f>+'Presupuesto de Ingresos  2017'!E35</f>
        <v>0</v>
      </c>
    </row>
    <row r="22" spans="1:5" s="250" customFormat="1" ht="16.5" customHeight="1" x14ac:dyDescent="0.25">
      <c r="A22" s="44"/>
      <c r="B22" s="106" t="s">
        <v>1032</v>
      </c>
      <c r="C22" s="48" t="s">
        <v>113</v>
      </c>
      <c r="D22" s="43" t="s">
        <v>114</v>
      </c>
      <c r="E22" s="231">
        <f>+'Presupuesto de Ingresos  2017'!E36</f>
        <v>0</v>
      </c>
    </row>
    <row r="23" spans="1:5" s="250" customFormat="1" ht="16.5" customHeight="1" x14ac:dyDescent="0.25">
      <c r="A23" s="44"/>
      <c r="B23" s="106" t="s">
        <v>1033</v>
      </c>
      <c r="C23" s="48" t="s">
        <v>117</v>
      </c>
      <c r="D23" s="43" t="s">
        <v>118</v>
      </c>
      <c r="E23" s="231">
        <f>+'Presupuesto de Ingresos  2017'!E38</f>
        <v>0</v>
      </c>
    </row>
    <row r="24" spans="1:5" s="250" customFormat="1" ht="16.5" customHeight="1" x14ac:dyDescent="0.25">
      <c r="A24" s="44"/>
      <c r="B24" s="106" t="s">
        <v>1034</v>
      </c>
      <c r="C24" s="48" t="s">
        <v>672</v>
      </c>
      <c r="D24" s="43" t="s">
        <v>186</v>
      </c>
      <c r="E24" s="231">
        <f>+'Presupuesto de Ingresos  2017'!E40</f>
        <v>0</v>
      </c>
    </row>
    <row r="25" spans="1:5" s="250" customFormat="1" ht="16.5" customHeight="1" x14ac:dyDescent="0.25">
      <c r="A25" s="44"/>
      <c r="B25" s="106" t="s">
        <v>1035</v>
      </c>
      <c r="C25" s="48" t="s">
        <v>676</v>
      </c>
      <c r="D25" s="43" t="s">
        <v>124</v>
      </c>
      <c r="E25" s="231">
        <f>+'Presupuesto de Ingresos  2017'!E48</f>
        <v>0</v>
      </c>
    </row>
    <row r="26" spans="1:5" s="250" customFormat="1" ht="16.5" customHeight="1" x14ac:dyDescent="0.25">
      <c r="A26" s="44"/>
      <c r="B26" s="106" t="s">
        <v>1036</v>
      </c>
      <c r="C26" s="48" t="s">
        <v>504</v>
      </c>
      <c r="D26" s="43" t="s">
        <v>505</v>
      </c>
      <c r="E26" s="231">
        <f>+'Presupuesto de Ingresos  2017'!E55</f>
        <v>0</v>
      </c>
    </row>
    <row r="27" spans="1:5" s="250" customFormat="1" ht="16.5" customHeight="1" x14ac:dyDescent="0.25">
      <c r="A27" s="44"/>
      <c r="B27" s="106">
        <v>4.3</v>
      </c>
      <c r="C27" s="263" t="s">
        <v>121</v>
      </c>
      <c r="D27" s="264" t="s">
        <v>122</v>
      </c>
      <c r="E27" s="265">
        <f>+'Presupuesto de Ingresos  2017'!E61</f>
        <v>0</v>
      </c>
    </row>
    <row r="28" spans="1:5" s="250" customFormat="1" ht="16.5" customHeight="1" x14ac:dyDescent="0.25">
      <c r="A28" s="44"/>
      <c r="B28" s="106" t="s">
        <v>1037</v>
      </c>
      <c r="C28" s="48" t="s">
        <v>123</v>
      </c>
      <c r="D28" s="43" t="s">
        <v>124</v>
      </c>
      <c r="E28" s="231">
        <f>+'Presupuesto de Ingresos  2017'!E62</f>
        <v>0</v>
      </c>
    </row>
    <row r="29" spans="1:5" s="250" customFormat="1" ht="16.5" customHeight="1" x14ac:dyDescent="0.25">
      <c r="A29" s="44"/>
      <c r="B29" s="106" t="s">
        <v>1038</v>
      </c>
      <c r="C29" s="48" t="s">
        <v>159</v>
      </c>
      <c r="D29" s="43" t="s">
        <v>160</v>
      </c>
      <c r="E29" s="231">
        <f>+'Presupuesto de Ingresos  2017'!E80</f>
        <v>0</v>
      </c>
    </row>
    <row r="30" spans="1:5" s="250" customFormat="1" ht="16.5" customHeight="1" x14ac:dyDescent="0.25">
      <c r="A30" s="44"/>
      <c r="B30" s="106" t="s">
        <v>1039</v>
      </c>
      <c r="C30" s="48" t="s">
        <v>185</v>
      </c>
      <c r="D30" s="43" t="s">
        <v>186</v>
      </c>
      <c r="E30" s="231">
        <f>+'Presupuesto de Ingresos  2017'!E97</f>
        <v>0</v>
      </c>
    </row>
    <row r="31" spans="1:5" s="250" customFormat="1" ht="16.5" customHeight="1" x14ac:dyDescent="0.25">
      <c r="A31" s="44"/>
      <c r="B31" s="106" t="s">
        <v>1040</v>
      </c>
      <c r="C31" s="48" t="s">
        <v>211</v>
      </c>
      <c r="D31" s="43" t="s">
        <v>212</v>
      </c>
      <c r="E31" s="231">
        <f>+'Presupuesto de Ingresos  2017'!E116</f>
        <v>0</v>
      </c>
    </row>
    <row r="32" spans="1:5" s="250" customFormat="1" ht="30" x14ac:dyDescent="0.25">
      <c r="A32" s="44"/>
      <c r="B32" s="106" t="s">
        <v>1041</v>
      </c>
      <c r="C32" s="48" t="s">
        <v>220</v>
      </c>
      <c r="D32" s="43" t="s">
        <v>553</v>
      </c>
      <c r="E32" s="231">
        <f>+'Presupuesto de Ingresos  2017'!E130</f>
        <v>0</v>
      </c>
    </row>
    <row r="33" spans="1:5" s="250" customFormat="1" ht="16.5" customHeight="1" x14ac:dyDescent="0.25">
      <c r="A33" s="44"/>
      <c r="B33" s="106" t="s">
        <v>1042</v>
      </c>
      <c r="C33" s="48" t="s">
        <v>228</v>
      </c>
      <c r="D33" s="43" t="s">
        <v>229</v>
      </c>
      <c r="E33" s="231">
        <f>+'Presupuesto de Ingresos  2017'!E136</f>
        <v>0</v>
      </c>
    </row>
    <row r="34" spans="1:5" s="250" customFormat="1" ht="16.5" customHeight="1" x14ac:dyDescent="0.25">
      <c r="A34" s="44"/>
      <c r="B34" s="106" t="s">
        <v>1043</v>
      </c>
      <c r="C34" s="48" t="s">
        <v>231</v>
      </c>
      <c r="D34" s="43" t="s">
        <v>232</v>
      </c>
      <c r="E34" s="231">
        <f>+'Presupuesto de Ingresos  2017'!E138</f>
        <v>0</v>
      </c>
    </row>
    <row r="35" spans="1:5" s="250" customFormat="1" ht="16.5" customHeight="1" x14ac:dyDescent="0.25">
      <c r="A35" s="44"/>
      <c r="B35" s="106" t="s">
        <v>1044</v>
      </c>
      <c r="C35" s="48" t="s">
        <v>240</v>
      </c>
      <c r="D35" s="43" t="s">
        <v>241</v>
      </c>
      <c r="E35" s="231">
        <f>+'Presupuesto de Ingresos  2017'!E147</f>
        <v>0</v>
      </c>
    </row>
    <row r="36" spans="1:5" s="250" customFormat="1" ht="16.5" customHeight="1" x14ac:dyDescent="0.25">
      <c r="A36" s="44"/>
      <c r="B36" s="106" t="s">
        <v>1045</v>
      </c>
      <c r="C36" s="48" t="s">
        <v>252</v>
      </c>
      <c r="D36" s="43" t="s">
        <v>253</v>
      </c>
      <c r="E36" s="231">
        <f>+'Presupuesto de Ingresos  2017'!E154</f>
        <v>0</v>
      </c>
    </row>
    <row r="37" spans="1:5" s="250" customFormat="1" ht="16.5" customHeight="1" x14ac:dyDescent="0.25">
      <c r="A37" s="44"/>
      <c r="B37" s="106" t="s">
        <v>1046</v>
      </c>
      <c r="C37" s="48" t="s">
        <v>272</v>
      </c>
      <c r="D37" s="43" t="s">
        <v>273</v>
      </c>
      <c r="E37" s="231">
        <f>+'Presupuesto de Ingresos  2017'!E164</f>
        <v>0</v>
      </c>
    </row>
    <row r="38" spans="1:5" s="250" customFormat="1" ht="16.5" customHeight="1" x14ac:dyDescent="0.25">
      <c r="A38" s="44"/>
      <c r="B38" s="106" t="s">
        <v>1047</v>
      </c>
      <c r="C38" s="48" t="s">
        <v>287</v>
      </c>
      <c r="D38" s="43" t="s">
        <v>288</v>
      </c>
      <c r="E38" s="231">
        <f>+'Presupuesto de Ingresos  2017'!E173</f>
        <v>0</v>
      </c>
    </row>
    <row r="39" spans="1:5" s="250" customFormat="1" ht="16.5" customHeight="1" x14ac:dyDescent="0.25">
      <c r="A39" s="44"/>
      <c r="B39" s="106" t="s">
        <v>1048</v>
      </c>
      <c r="C39" s="48" t="s">
        <v>297</v>
      </c>
      <c r="D39" s="43" t="s">
        <v>298</v>
      </c>
      <c r="E39" s="231">
        <f>+'Presupuesto de Ingresos  2017'!E182</f>
        <v>0</v>
      </c>
    </row>
    <row r="40" spans="1:5" s="250" customFormat="1" ht="16.5" customHeight="1" x14ac:dyDescent="0.25">
      <c r="A40" s="44"/>
      <c r="B40" s="106" t="s">
        <v>1049</v>
      </c>
      <c r="C40" s="48" t="s">
        <v>307</v>
      </c>
      <c r="D40" s="43" t="s">
        <v>308</v>
      </c>
      <c r="E40" s="231">
        <f>+'Presupuesto de Ingresos  2017'!E191</f>
        <v>0</v>
      </c>
    </row>
    <row r="41" spans="1:5" s="250" customFormat="1" ht="16.5" customHeight="1" x14ac:dyDescent="0.25">
      <c r="A41" s="44"/>
      <c r="B41" s="106" t="s">
        <v>1050</v>
      </c>
      <c r="C41" s="48" t="s">
        <v>310</v>
      </c>
      <c r="D41" s="43" t="s">
        <v>575</v>
      </c>
      <c r="E41" s="231">
        <f>+'Presupuesto de Ingresos  2017'!E194</f>
        <v>0</v>
      </c>
    </row>
    <row r="42" spans="1:5" s="250" customFormat="1" ht="16.5" customHeight="1" x14ac:dyDescent="0.25">
      <c r="A42" s="44"/>
      <c r="B42" s="106" t="s">
        <v>1051</v>
      </c>
      <c r="C42" s="48" t="s">
        <v>312</v>
      </c>
      <c r="D42" s="43" t="s">
        <v>579</v>
      </c>
      <c r="E42" s="231">
        <f>+'Presupuesto de Ingresos  2017'!E197</f>
        <v>0</v>
      </c>
    </row>
    <row r="43" spans="1:5" s="250" customFormat="1" ht="16.5" customHeight="1" x14ac:dyDescent="0.25">
      <c r="A43" s="44"/>
      <c r="B43" s="106" t="s">
        <v>1052</v>
      </c>
      <c r="C43" s="48" t="s">
        <v>322</v>
      </c>
      <c r="D43" s="43" t="s">
        <v>581</v>
      </c>
      <c r="E43" s="231">
        <f>+'Presupuesto de Ingresos  2017'!E199</f>
        <v>0</v>
      </c>
    </row>
    <row r="44" spans="1:5" s="250" customFormat="1" ht="16.5" customHeight="1" x14ac:dyDescent="0.25">
      <c r="A44" s="44"/>
      <c r="B44" s="106" t="s">
        <v>1053</v>
      </c>
      <c r="C44" s="48" t="s">
        <v>327</v>
      </c>
      <c r="D44" s="43" t="s">
        <v>982</v>
      </c>
      <c r="E44" s="231">
        <f>+'Presupuesto de Ingresos  2017'!E202</f>
        <v>0</v>
      </c>
    </row>
    <row r="45" spans="1:5" s="250" customFormat="1" ht="16.5" customHeight="1" x14ac:dyDescent="0.25">
      <c r="A45" s="44"/>
      <c r="B45" s="106">
        <v>4.5</v>
      </c>
      <c r="C45" s="263" t="s">
        <v>333</v>
      </c>
      <c r="D45" s="264" t="s">
        <v>334</v>
      </c>
      <c r="E45" s="265">
        <f>+'Presupuesto de Ingresos  2017'!E230</f>
        <v>0</v>
      </c>
    </row>
    <row r="46" spans="1:5" s="250" customFormat="1" ht="16.5" customHeight="1" x14ac:dyDescent="0.25">
      <c r="A46" s="44"/>
      <c r="B46" s="106">
        <v>4.4000000000000004</v>
      </c>
      <c r="C46" s="263" t="s">
        <v>336</v>
      </c>
      <c r="D46" s="264" t="s">
        <v>328</v>
      </c>
      <c r="E46" s="265">
        <f>+'Presupuesto de Ingresos  2017'!E234</f>
        <v>0</v>
      </c>
    </row>
    <row r="47" spans="1:5" s="250" customFormat="1" ht="16.5" customHeight="1" x14ac:dyDescent="0.25">
      <c r="A47" s="44"/>
      <c r="B47" s="106" t="s">
        <v>1054</v>
      </c>
      <c r="C47" s="44" t="s">
        <v>588</v>
      </c>
      <c r="D47" s="45" t="s">
        <v>331</v>
      </c>
      <c r="E47" s="231">
        <f>+'Presupuesto de Ingresos  2017'!E235</f>
        <v>0</v>
      </c>
    </row>
    <row r="48" spans="1:5" s="250" customFormat="1" ht="16.5" customHeight="1" x14ac:dyDescent="0.25">
      <c r="A48" s="44"/>
      <c r="B48" s="106" t="s">
        <v>1064</v>
      </c>
      <c r="C48" s="44" t="s">
        <v>589</v>
      </c>
      <c r="D48" s="45" t="s">
        <v>590</v>
      </c>
      <c r="E48" s="231">
        <f>+'Presupuesto de Ingresos  2017'!E236</f>
        <v>0</v>
      </c>
    </row>
    <row r="49" spans="1:5" s="260" customFormat="1" ht="16.5" customHeight="1" x14ac:dyDescent="0.25">
      <c r="A49" s="268"/>
      <c r="B49" s="106" t="s">
        <v>1065</v>
      </c>
      <c r="C49" s="44" t="s">
        <v>591</v>
      </c>
      <c r="D49" s="45" t="s">
        <v>389</v>
      </c>
      <c r="E49" s="231">
        <f>+'Presupuesto de Ingresos  2017'!E237</f>
        <v>0</v>
      </c>
    </row>
    <row r="50" spans="1:5" s="260" customFormat="1" ht="16.5" customHeight="1" x14ac:dyDescent="0.25">
      <c r="A50" s="268"/>
      <c r="B50" s="106" t="s">
        <v>1066</v>
      </c>
      <c r="C50" s="44" t="s">
        <v>592</v>
      </c>
      <c r="D50" s="45" t="s">
        <v>734</v>
      </c>
      <c r="E50" s="231">
        <f>+'Presupuesto de Ingresos  2017'!E238</f>
        <v>0</v>
      </c>
    </row>
    <row r="51" spans="1:5" s="260" customFormat="1" ht="16.5" customHeight="1" x14ac:dyDescent="0.25">
      <c r="A51" s="268"/>
      <c r="B51" s="106" t="s">
        <v>1067</v>
      </c>
      <c r="C51" s="44" t="s">
        <v>736</v>
      </c>
      <c r="D51" s="45" t="s">
        <v>735</v>
      </c>
      <c r="E51" s="231">
        <f>+'Presupuesto de Ingresos  2017'!E239</f>
        <v>0</v>
      </c>
    </row>
    <row r="52" spans="1:5" s="260" customFormat="1" ht="16.5" customHeight="1" x14ac:dyDescent="0.25">
      <c r="A52" s="268"/>
      <c r="B52" s="106" t="s">
        <v>1068</v>
      </c>
      <c r="C52" s="44" t="s">
        <v>737</v>
      </c>
      <c r="D52" s="45" t="s">
        <v>593</v>
      </c>
      <c r="E52" s="231">
        <f>+'Presupuesto de Ingresos  2017'!E240</f>
        <v>0</v>
      </c>
    </row>
    <row r="53" spans="1:5" s="260" customFormat="1" ht="16.5" customHeight="1" x14ac:dyDescent="0.25">
      <c r="A53" s="268"/>
      <c r="B53" s="106" t="s">
        <v>1069</v>
      </c>
      <c r="C53" s="48" t="s">
        <v>851</v>
      </c>
      <c r="D53" s="43" t="s">
        <v>95</v>
      </c>
      <c r="E53" s="231">
        <f>+'Presupuesto de Ingresos  2017'!E241</f>
        <v>0</v>
      </c>
    </row>
    <row r="54" spans="1:5" s="250" customFormat="1" ht="16.5" customHeight="1" x14ac:dyDescent="0.25">
      <c r="A54" s="44"/>
      <c r="B54" s="106">
        <v>5</v>
      </c>
      <c r="C54" s="148" t="s">
        <v>337</v>
      </c>
      <c r="D54" s="149" t="s">
        <v>1083</v>
      </c>
      <c r="E54" s="111">
        <f>+'Presupuesto de Ingresos  2017'!E255</f>
        <v>0</v>
      </c>
    </row>
    <row r="55" spans="1:5" s="250" customFormat="1" ht="30" x14ac:dyDescent="0.25">
      <c r="A55" s="44"/>
      <c r="B55" s="106">
        <v>5.2</v>
      </c>
      <c r="C55" s="263" t="s">
        <v>338</v>
      </c>
      <c r="D55" s="264" t="s">
        <v>1070</v>
      </c>
      <c r="E55" s="265">
        <f>+'Presupuesto de Ingresos  2017'!E256</f>
        <v>0</v>
      </c>
    </row>
    <row r="56" spans="1:5" s="260" customFormat="1" ht="16.5" customHeight="1" x14ac:dyDescent="0.25">
      <c r="A56" s="268"/>
      <c r="B56" s="106" t="s">
        <v>1055</v>
      </c>
      <c r="C56" s="48" t="s">
        <v>339</v>
      </c>
      <c r="D56" s="43" t="s">
        <v>598</v>
      </c>
      <c r="E56" s="231">
        <f>+'Presupuesto de Ingresos  2017'!E257</f>
        <v>0</v>
      </c>
    </row>
    <row r="57" spans="1:5" s="250" customFormat="1" ht="16.5" customHeight="1" x14ac:dyDescent="0.25">
      <c r="A57" s="44"/>
      <c r="B57" s="106" t="s">
        <v>1056</v>
      </c>
      <c r="C57" s="48" t="s">
        <v>341</v>
      </c>
      <c r="D57" s="43" t="s">
        <v>603</v>
      </c>
      <c r="E57" s="231">
        <f>+'Presupuesto de Ingresos  2017'!E260</f>
        <v>0</v>
      </c>
    </row>
    <row r="58" spans="1:5" s="250" customFormat="1" ht="16.5" customHeight="1" x14ac:dyDescent="0.25">
      <c r="A58" s="44"/>
      <c r="B58" s="106" t="s">
        <v>1057</v>
      </c>
      <c r="C58" s="48" t="s">
        <v>695</v>
      </c>
      <c r="D58" s="43" t="s">
        <v>696</v>
      </c>
      <c r="E58" s="231">
        <f>+'Presupuesto de Ingresos  2017'!E263</f>
        <v>0</v>
      </c>
    </row>
    <row r="59" spans="1:5" s="250" customFormat="1" ht="16.5" customHeight="1" x14ac:dyDescent="0.25">
      <c r="A59" s="44"/>
      <c r="B59" s="106" t="s">
        <v>1058</v>
      </c>
      <c r="C59" s="269">
        <v>4152</v>
      </c>
      <c r="D59" s="264" t="s">
        <v>345</v>
      </c>
      <c r="E59" s="265">
        <f>+'Presupuesto de Ingresos  2017'!E270</f>
        <v>0</v>
      </c>
    </row>
    <row r="60" spans="1:5" s="250" customFormat="1" ht="16.5" customHeight="1" x14ac:dyDescent="0.25">
      <c r="A60" s="44"/>
      <c r="B60" s="106">
        <v>5.0999999999999996</v>
      </c>
      <c r="C60" s="263" t="s">
        <v>346</v>
      </c>
      <c r="D60" s="264" t="s">
        <v>347</v>
      </c>
      <c r="E60" s="265">
        <f>+'Presupuesto de Ingresos  2017'!E274</f>
        <v>0</v>
      </c>
    </row>
    <row r="61" spans="1:5" s="250" customFormat="1" ht="16.5" customHeight="1" x14ac:dyDescent="0.25">
      <c r="A61" s="44"/>
      <c r="B61" s="106">
        <v>5.0999999999999996</v>
      </c>
      <c r="C61" s="263" t="s">
        <v>349</v>
      </c>
      <c r="D61" s="264" t="s">
        <v>350</v>
      </c>
      <c r="E61" s="265">
        <f>+'Presupuesto de Ingresos  2017'!E278</f>
        <v>0</v>
      </c>
    </row>
    <row r="62" spans="1:5" s="261" customFormat="1" ht="16.5" customHeight="1" x14ac:dyDescent="0.25">
      <c r="A62" s="270"/>
      <c r="B62" s="106" t="s">
        <v>1071</v>
      </c>
      <c r="C62" s="44" t="s">
        <v>351</v>
      </c>
      <c r="D62" s="45" t="s">
        <v>355</v>
      </c>
      <c r="E62" s="231">
        <f>+'Presupuesto de Ingresos  2017'!E279</f>
        <v>0</v>
      </c>
    </row>
    <row r="63" spans="1:5" s="250" customFormat="1" ht="16.5" customHeight="1" x14ac:dyDescent="0.25">
      <c r="A63" s="44"/>
      <c r="B63" s="106" t="s">
        <v>1072</v>
      </c>
      <c r="C63" s="44" t="s">
        <v>352</v>
      </c>
      <c r="D63" s="45" t="s">
        <v>608</v>
      </c>
      <c r="E63" s="231">
        <f>+'Presupuesto de Ingresos  2017'!E280</f>
        <v>0</v>
      </c>
    </row>
    <row r="64" spans="1:5" s="260" customFormat="1" ht="16.5" customHeight="1" x14ac:dyDescent="0.25">
      <c r="A64" s="268"/>
      <c r="B64" s="106" t="s">
        <v>1073</v>
      </c>
      <c r="C64" s="44" t="s">
        <v>354</v>
      </c>
      <c r="D64" s="45" t="s">
        <v>210</v>
      </c>
      <c r="E64" s="231">
        <f>+'Presupuesto de Ingresos  2017'!E281</f>
        <v>0</v>
      </c>
    </row>
    <row r="65" spans="1:5" s="261" customFormat="1" ht="16.5" customHeight="1" x14ac:dyDescent="0.25">
      <c r="A65" s="270"/>
      <c r="B65" s="106" t="s">
        <v>1074</v>
      </c>
      <c r="C65" s="44" t="s">
        <v>356</v>
      </c>
      <c r="D65" s="45" t="s">
        <v>609</v>
      </c>
      <c r="E65" s="231">
        <f>+'Presupuesto de Ingresos  2017'!E282</f>
        <v>0</v>
      </c>
    </row>
    <row r="66" spans="1:5" s="250" customFormat="1" ht="16.5" customHeight="1" x14ac:dyDescent="0.25">
      <c r="A66" s="44"/>
      <c r="B66" s="106" t="s">
        <v>1075</v>
      </c>
      <c r="C66" s="44" t="s">
        <v>358</v>
      </c>
      <c r="D66" s="45" t="s">
        <v>353</v>
      </c>
      <c r="E66" s="231">
        <f>+'Presupuesto de Ingresos  2017'!E283</f>
        <v>0</v>
      </c>
    </row>
    <row r="67" spans="1:5" s="250" customFormat="1" ht="16.5" customHeight="1" x14ac:dyDescent="0.25">
      <c r="A67" s="44"/>
      <c r="B67" s="106" t="s">
        <v>1076</v>
      </c>
      <c r="C67" s="44" t="s">
        <v>610</v>
      </c>
      <c r="D67" s="45" t="s">
        <v>357</v>
      </c>
      <c r="E67" s="231">
        <f>+'Presupuesto de Ingresos  2017'!E284</f>
        <v>0</v>
      </c>
    </row>
    <row r="68" spans="1:5" s="250" customFormat="1" ht="16.5" customHeight="1" x14ac:dyDescent="0.25">
      <c r="A68" s="44"/>
      <c r="B68" s="106" t="s">
        <v>1077</v>
      </c>
      <c r="C68" s="44" t="s">
        <v>611</v>
      </c>
      <c r="D68" s="45" t="s">
        <v>612</v>
      </c>
      <c r="E68" s="231">
        <f>+'Presupuesto de Ingresos  2017'!E285</f>
        <v>0</v>
      </c>
    </row>
    <row r="69" spans="1:5" s="250" customFormat="1" ht="16.5" customHeight="1" x14ac:dyDescent="0.25">
      <c r="A69" s="44"/>
      <c r="B69" s="106" t="s">
        <v>1078</v>
      </c>
      <c r="C69" s="44" t="s">
        <v>725</v>
      </c>
      <c r="D69" s="45" t="s">
        <v>750</v>
      </c>
      <c r="E69" s="231">
        <f>+'Presupuesto de Ingresos  2017'!E286</f>
        <v>0</v>
      </c>
    </row>
    <row r="70" spans="1:5" s="250" customFormat="1" ht="16.5" customHeight="1" x14ac:dyDescent="0.25">
      <c r="A70" s="44"/>
      <c r="B70" s="106" t="s">
        <v>1079</v>
      </c>
      <c r="C70" s="44" t="s">
        <v>751</v>
      </c>
      <c r="D70" s="45" t="s">
        <v>726</v>
      </c>
      <c r="E70" s="231">
        <f>+'Presupuesto de Ingresos  2017'!E287</f>
        <v>0</v>
      </c>
    </row>
    <row r="71" spans="1:5" s="250" customFormat="1" ht="16.5" customHeight="1" x14ac:dyDescent="0.25">
      <c r="A71" s="44"/>
      <c r="B71" s="106">
        <v>6</v>
      </c>
      <c r="C71" s="148" t="s">
        <v>360</v>
      </c>
      <c r="D71" s="149" t="s">
        <v>1084</v>
      </c>
      <c r="E71" s="111">
        <f>+'Presupuesto de Ingresos  2017'!E288</f>
        <v>0</v>
      </c>
    </row>
    <row r="72" spans="1:5" s="250" customFormat="1" ht="16.5" customHeight="1" x14ac:dyDescent="0.25">
      <c r="A72" s="44"/>
      <c r="B72" s="106">
        <v>6.1</v>
      </c>
      <c r="C72" s="148" t="s">
        <v>360</v>
      </c>
      <c r="D72" s="149" t="s">
        <v>361</v>
      </c>
      <c r="E72" s="111">
        <f>+E71</f>
        <v>0</v>
      </c>
    </row>
    <row r="73" spans="1:5" s="250" customFormat="1" ht="16.5" customHeight="1" x14ac:dyDescent="0.25">
      <c r="A73" s="44"/>
      <c r="B73" s="106" t="s">
        <v>1080</v>
      </c>
      <c r="C73" s="263" t="s">
        <v>365</v>
      </c>
      <c r="D73" s="264" t="s">
        <v>366</v>
      </c>
      <c r="E73" s="265">
        <f>+'Presupuesto de Ingresos  2017'!E290</f>
        <v>0</v>
      </c>
    </row>
    <row r="74" spans="1:5" s="250" customFormat="1" ht="16.5" hidden="1" customHeight="1" x14ac:dyDescent="0.25">
      <c r="A74" s="44"/>
      <c r="B74" s="106"/>
      <c r="C74" s="263" t="s">
        <v>375</v>
      </c>
      <c r="D74" s="264" t="s">
        <v>376</v>
      </c>
      <c r="E74" s="267" t="str">
        <f>+'Presupuesto de Ingresos  2017'!E296</f>
        <v>N/A</v>
      </c>
    </row>
    <row r="75" spans="1:5" s="250" customFormat="1" ht="16.5" hidden="1" customHeight="1" x14ac:dyDescent="0.25">
      <c r="A75" s="44"/>
      <c r="B75" s="106"/>
      <c r="C75" s="263" t="s">
        <v>378</v>
      </c>
      <c r="D75" s="264" t="s">
        <v>379</v>
      </c>
      <c r="E75" s="267" t="str">
        <f>+'Presupuesto de Ingresos  2017'!E297</f>
        <v>N/A</v>
      </c>
    </row>
    <row r="76" spans="1:5" s="250" customFormat="1" ht="16.5" hidden="1" customHeight="1" x14ac:dyDescent="0.25">
      <c r="A76" s="44"/>
      <c r="B76" s="106"/>
      <c r="C76" s="263" t="s">
        <v>380</v>
      </c>
      <c r="D76" s="264" t="s">
        <v>381</v>
      </c>
      <c r="E76" s="267" t="str">
        <f>+'Presupuesto de Ingresos  2017'!E298</f>
        <v>N/A</v>
      </c>
    </row>
    <row r="77" spans="1:5" s="250" customFormat="1" ht="16.5" customHeight="1" x14ac:dyDescent="0.25">
      <c r="A77" s="44"/>
      <c r="B77" s="106" t="s">
        <v>1081</v>
      </c>
      <c r="C77" s="263" t="s">
        <v>382</v>
      </c>
      <c r="D77" s="264" t="s">
        <v>383</v>
      </c>
      <c r="E77" s="265">
        <f>+'Presupuesto de Ingresos  2017'!E299</f>
        <v>0</v>
      </c>
    </row>
    <row r="78" spans="1:5" s="250" customFormat="1" ht="16.5" customHeight="1" x14ac:dyDescent="0.25">
      <c r="A78" s="44"/>
      <c r="B78" s="106" t="s">
        <v>1082</v>
      </c>
      <c r="C78" s="263" t="s">
        <v>384</v>
      </c>
      <c r="D78" s="264" t="s">
        <v>385</v>
      </c>
      <c r="E78" s="265">
        <f>+'Presupuesto de Ingresos  2017'!E305</f>
        <v>0</v>
      </c>
    </row>
    <row r="79" spans="1:5" s="250" customFormat="1" ht="16.5" customHeight="1" x14ac:dyDescent="0.25">
      <c r="A79" s="44"/>
      <c r="B79" s="106">
        <v>7</v>
      </c>
      <c r="C79" s="148" t="s">
        <v>392</v>
      </c>
      <c r="D79" s="149" t="s">
        <v>393</v>
      </c>
      <c r="E79" s="111">
        <f>+'Presupuesto de Ingresos  2017'!E328</f>
        <v>0</v>
      </c>
    </row>
    <row r="80" spans="1:5" s="250" customFormat="1" ht="30" x14ac:dyDescent="0.25">
      <c r="A80" s="44"/>
      <c r="B80" s="106">
        <v>7.3</v>
      </c>
      <c r="C80" s="269">
        <v>4172</v>
      </c>
      <c r="D80" s="264" t="s">
        <v>628</v>
      </c>
      <c r="E80" s="265">
        <f>+'Presupuesto de Ingresos  2017'!E330</f>
        <v>0</v>
      </c>
    </row>
    <row r="81" spans="1:5" s="250" customFormat="1" ht="16.5" customHeight="1" x14ac:dyDescent="0.25">
      <c r="A81" s="44"/>
      <c r="B81" s="271" t="s">
        <v>1085</v>
      </c>
      <c r="C81" s="272" t="s">
        <v>888</v>
      </c>
      <c r="D81" s="272" t="s">
        <v>889</v>
      </c>
      <c r="E81" s="273">
        <f>+'Presupuesto de Ingresos  2017'!E331</f>
        <v>0</v>
      </c>
    </row>
    <row r="82" spans="1:5" s="250" customFormat="1" ht="16.5" customHeight="1" x14ac:dyDescent="0.25">
      <c r="A82" s="44"/>
      <c r="B82" s="271" t="s">
        <v>1086</v>
      </c>
      <c r="C82" s="272" t="s">
        <v>902</v>
      </c>
      <c r="D82" s="106" t="s">
        <v>903</v>
      </c>
      <c r="E82" s="273">
        <f>+'Presupuesto de Ingresos  2017'!E342</f>
        <v>0</v>
      </c>
    </row>
    <row r="83" spans="1:5" s="250" customFormat="1" ht="16.5" customHeight="1" x14ac:dyDescent="0.25">
      <c r="A83" s="44"/>
      <c r="B83" s="271" t="s">
        <v>1087</v>
      </c>
      <c r="C83" s="272" t="s">
        <v>909</v>
      </c>
      <c r="D83" s="272" t="s">
        <v>910</v>
      </c>
      <c r="E83" s="273">
        <f>+'Presupuesto de Ingresos  2017'!E346</f>
        <v>0</v>
      </c>
    </row>
    <row r="84" spans="1:5" s="250" customFormat="1" ht="16.5" customHeight="1" x14ac:dyDescent="0.25">
      <c r="A84" s="44"/>
      <c r="B84" s="271" t="s">
        <v>1088</v>
      </c>
      <c r="C84" s="272" t="s">
        <v>917</v>
      </c>
      <c r="D84" s="106" t="s">
        <v>918</v>
      </c>
      <c r="E84" s="273">
        <f>+'Presupuesto de Ingresos  2017'!E353</f>
        <v>0</v>
      </c>
    </row>
    <row r="85" spans="1:5" s="250" customFormat="1" ht="16.5" customHeight="1" x14ac:dyDescent="0.25">
      <c r="A85" s="44"/>
      <c r="B85" s="271" t="s">
        <v>1089</v>
      </c>
      <c r="C85" s="272" t="s">
        <v>926</v>
      </c>
      <c r="D85" s="106" t="s">
        <v>927</v>
      </c>
      <c r="E85" s="273">
        <f>+'Presupuesto de Ingresos  2017'!E361</f>
        <v>0</v>
      </c>
    </row>
    <row r="86" spans="1:5" s="250" customFormat="1" ht="16.5" customHeight="1" x14ac:dyDescent="0.25">
      <c r="A86" s="274" t="s">
        <v>975</v>
      </c>
      <c r="B86" s="106">
        <v>7.1</v>
      </c>
      <c r="C86" s="263" t="s">
        <v>394</v>
      </c>
      <c r="D86" s="264" t="s">
        <v>395</v>
      </c>
      <c r="E86" s="275">
        <f>+'Presupuesto de Ingresos  2017'!E364</f>
        <v>0</v>
      </c>
    </row>
    <row r="87" spans="1:5" s="250" customFormat="1" ht="16.5" customHeight="1" x14ac:dyDescent="0.25">
      <c r="A87" s="44" t="s">
        <v>975</v>
      </c>
      <c r="B87" s="271" t="s">
        <v>1090</v>
      </c>
      <c r="C87" s="272" t="s">
        <v>931</v>
      </c>
      <c r="D87" s="106" t="s">
        <v>932</v>
      </c>
      <c r="E87" s="273">
        <f>+'Presupuesto de Ingresos  2017'!E365</f>
        <v>0</v>
      </c>
    </row>
    <row r="88" spans="1:5" s="250" customFormat="1" ht="16.5" customHeight="1" x14ac:dyDescent="0.25">
      <c r="A88" s="44" t="s">
        <v>975</v>
      </c>
      <c r="B88" s="271" t="s">
        <v>1091</v>
      </c>
      <c r="C88" s="272" t="s">
        <v>936</v>
      </c>
      <c r="D88" s="106" t="s">
        <v>937</v>
      </c>
      <c r="E88" s="273">
        <f>+'Presupuesto de Ingresos  2017'!E369</f>
        <v>0</v>
      </c>
    </row>
    <row r="89" spans="1:5" s="250" customFormat="1" ht="16.5" customHeight="1" x14ac:dyDescent="0.25">
      <c r="A89" s="44" t="s">
        <v>975</v>
      </c>
      <c r="B89" s="271" t="s">
        <v>1092</v>
      </c>
      <c r="C89" s="272" t="s">
        <v>939</v>
      </c>
      <c r="D89" s="106" t="s">
        <v>940</v>
      </c>
      <c r="E89" s="273">
        <f>+'Presupuesto de Ingresos  2017'!E371</f>
        <v>0</v>
      </c>
    </row>
    <row r="90" spans="1:5" s="250" customFormat="1" ht="16.5" customHeight="1" x14ac:dyDescent="0.25">
      <c r="A90" s="44" t="s">
        <v>975</v>
      </c>
      <c r="B90" s="271" t="s">
        <v>1093</v>
      </c>
      <c r="C90" s="272" t="s">
        <v>944</v>
      </c>
      <c r="D90" s="106" t="s">
        <v>945</v>
      </c>
      <c r="E90" s="273">
        <f>+'Presupuesto de Ingresos  2017'!E374</f>
        <v>0</v>
      </c>
    </row>
    <row r="91" spans="1:5" s="250" customFormat="1" ht="16.5" customHeight="1" x14ac:dyDescent="0.25">
      <c r="A91" s="44" t="s">
        <v>975</v>
      </c>
      <c r="B91" s="271" t="s">
        <v>1094</v>
      </c>
      <c r="C91" s="272" t="s">
        <v>965</v>
      </c>
      <c r="D91" s="106" t="s">
        <v>966</v>
      </c>
      <c r="E91" s="273">
        <f>+'Presupuesto de Ingresos  2017'!E394</f>
        <v>0</v>
      </c>
    </row>
    <row r="92" spans="1:5" s="250" customFormat="1" ht="16.5" customHeight="1" x14ac:dyDescent="0.25">
      <c r="A92" s="44" t="s">
        <v>975</v>
      </c>
      <c r="B92" s="271" t="s">
        <v>1095</v>
      </c>
      <c r="C92" s="272" t="s">
        <v>969</v>
      </c>
      <c r="D92" s="106" t="s">
        <v>970</v>
      </c>
      <c r="E92" s="273">
        <f>+'Presupuesto de Ingresos  2017'!E397</f>
        <v>0</v>
      </c>
    </row>
    <row r="93" spans="1:5" s="250" customFormat="1" ht="16.5" customHeight="1" x14ac:dyDescent="0.25">
      <c r="A93" s="44" t="s">
        <v>975</v>
      </c>
      <c r="B93" s="271" t="s">
        <v>1096</v>
      </c>
      <c r="C93" s="272" t="s">
        <v>972</v>
      </c>
      <c r="D93" s="106" t="s">
        <v>973</v>
      </c>
      <c r="E93" s="273">
        <f>+'Presupuesto de Ingresos  2017'!E399</f>
        <v>0</v>
      </c>
    </row>
    <row r="94" spans="1:5" s="250" customFormat="1" ht="30" hidden="1" x14ac:dyDescent="0.25">
      <c r="A94" s="274" t="s">
        <v>975</v>
      </c>
      <c r="B94" s="106"/>
      <c r="C94" s="148" t="s">
        <v>398</v>
      </c>
      <c r="D94" s="149" t="s">
        <v>399</v>
      </c>
      <c r="E94" s="111">
        <f>+'Presupuesto de Ingresos  2017'!E401</f>
        <v>0</v>
      </c>
    </row>
    <row r="95" spans="1:5" s="250" customFormat="1" ht="16.5" customHeight="1" x14ac:dyDescent="0.25">
      <c r="A95" s="274" t="s">
        <v>975</v>
      </c>
      <c r="B95" s="106">
        <v>8</v>
      </c>
      <c r="C95" s="148" t="s">
        <v>400</v>
      </c>
      <c r="D95" s="149" t="s">
        <v>401</v>
      </c>
      <c r="E95" s="111">
        <f>+'Presupuesto de Ingresos  2017'!E402</f>
        <v>0</v>
      </c>
    </row>
    <row r="96" spans="1:5" s="250" customFormat="1" ht="16.5" customHeight="1" x14ac:dyDescent="0.25">
      <c r="A96" s="44"/>
      <c r="B96" s="106">
        <v>8.1</v>
      </c>
      <c r="C96" s="48" t="s">
        <v>402</v>
      </c>
      <c r="D96" s="43" t="s">
        <v>403</v>
      </c>
      <c r="E96" s="231">
        <f>+'Presupuesto de Ingresos  2017'!E403</f>
        <v>0</v>
      </c>
    </row>
    <row r="97" spans="1:5" s="250" customFormat="1" ht="16.5" customHeight="1" x14ac:dyDescent="0.25">
      <c r="A97" s="44"/>
      <c r="B97" s="106">
        <v>8.1999999999999993</v>
      </c>
      <c r="C97" s="48" t="s">
        <v>408</v>
      </c>
      <c r="D97" s="43" t="s">
        <v>409</v>
      </c>
      <c r="E97" s="231">
        <f>+'Presupuesto de Ingresos  2017'!E407</f>
        <v>0</v>
      </c>
    </row>
    <row r="98" spans="1:5" s="250" customFormat="1" ht="16.5" customHeight="1" x14ac:dyDescent="0.25">
      <c r="A98" s="274" t="s">
        <v>975</v>
      </c>
      <c r="B98" s="106">
        <v>8.3000000000000007</v>
      </c>
      <c r="C98" s="48" t="s">
        <v>414</v>
      </c>
      <c r="D98" s="43" t="s">
        <v>415</v>
      </c>
      <c r="E98" s="231">
        <f>+'Presupuesto de Ingresos  2017'!E410</f>
        <v>0</v>
      </c>
    </row>
    <row r="99" spans="1:5" s="250" customFormat="1" ht="16.5" customHeight="1" x14ac:dyDescent="0.25">
      <c r="A99" s="274" t="s">
        <v>975</v>
      </c>
      <c r="B99" s="106">
        <v>9</v>
      </c>
      <c r="C99" s="148" t="s">
        <v>434</v>
      </c>
      <c r="D99" s="149" t="s">
        <v>435</v>
      </c>
      <c r="E99" s="111">
        <f>+'Presupuesto de Ingresos  2017'!E450</f>
        <v>0</v>
      </c>
    </row>
    <row r="100" spans="1:5" s="250" customFormat="1" ht="16.5" customHeight="1" x14ac:dyDescent="0.25">
      <c r="A100" s="274" t="s">
        <v>975</v>
      </c>
      <c r="B100" s="106">
        <v>9.1</v>
      </c>
      <c r="C100" s="234" t="s">
        <v>436</v>
      </c>
      <c r="D100" s="235" t="s">
        <v>437</v>
      </c>
      <c r="E100" s="236">
        <f>+'Presupuesto de Ingresos  2017'!E451</f>
        <v>0</v>
      </c>
    </row>
    <row r="101" spans="1:5" s="250" customFormat="1" ht="16.5" customHeight="1" x14ac:dyDescent="0.25">
      <c r="A101" s="274"/>
      <c r="B101" s="106">
        <v>9.1999999999999993</v>
      </c>
      <c r="C101" s="48" t="s">
        <v>439</v>
      </c>
      <c r="D101" s="43" t="s">
        <v>440</v>
      </c>
      <c r="E101" s="231">
        <f>+'Presupuesto de Ingresos  2017'!E454</f>
        <v>0</v>
      </c>
    </row>
    <row r="102" spans="1:5" s="250" customFormat="1" ht="16.5" customHeight="1" x14ac:dyDescent="0.25">
      <c r="A102" s="44"/>
      <c r="B102" s="106">
        <v>9.3000000000000007</v>
      </c>
      <c r="C102" s="48" t="s">
        <v>443</v>
      </c>
      <c r="D102" s="43" t="s">
        <v>444</v>
      </c>
      <c r="E102" s="231">
        <f>+'Presupuesto de Ingresos  2017'!E456</f>
        <v>0</v>
      </c>
    </row>
    <row r="103" spans="1:5" s="250" customFormat="1" ht="16.5" customHeight="1" x14ac:dyDescent="0.25">
      <c r="A103" s="44"/>
      <c r="B103" s="106">
        <v>0</v>
      </c>
      <c r="C103" s="189">
        <v>0</v>
      </c>
      <c r="D103" s="149" t="s">
        <v>50</v>
      </c>
      <c r="E103" s="111">
        <f>+'Presupuesto de Ingresos  2017'!E458</f>
        <v>0</v>
      </c>
    </row>
    <row r="104" spans="1:5" s="250" customFormat="1" ht="16.5" customHeight="1" x14ac:dyDescent="0.25">
      <c r="A104" s="44"/>
      <c r="B104" s="106">
        <v>0.1</v>
      </c>
      <c r="C104" s="263" t="s">
        <v>469</v>
      </c>
      <c r="D104" s="264" t="s">
        <v>51</v>
      </c>
      <c r="E104" s="265">
        <f>+'Presupuesto de Ingresos  2017'!E459</f>
        <v>0</v>
      </c>
    </row>
    <row r="105" spans="1:5" s="250" customFormat="1" ht="16.5" customHeight="1" x14ac:dyDescent="0.25">
      <c r="A105" s="44"/>
      <c r="B105" s="106" t="s">
        <v>1097</v>
      </c>
      <c r="C105" s="48" t="s">
        <v>655</v>
      </c>
      <c r="D105" s="43" t="s">
        <v>656</v>
      </c>
      <c r="E105" s="231">
        <f>+'Presupuesto de Ingresos  2017'!E460</f>
        <v>0</v>
      </c>
    </row>
    <row r="106" spans="1:5" s="250" customFormat="1" ht="16.5" customHeight="1" x14ac:dyDescent="0.25">
      <c r="A106" s="44"/>
      <c r="B106" s="106" t="s">
        <v>1098</v>
      </c>
      <c r="C106" s="48" t="s">
        <v>661</v>
      </c>
      <c r="D106" s="43" t="s">
        <v>662</v>
      </c>
      <c r="E106" s="231">
        <f>+'Presupuesto de Ingresos  2017'!E464</f>
        <v>0</v>
      </c>
    </row>
    <row r="107" spans="1:5" s="252" customFormat="1" ht="15.75" customHeight="1" x14ac:dyDescent="0.25">
      <c r="A107" s="63"/>
      <c r="B107" s="232"/>
      <c r="C107" s="44"/>
      <c r="D107" s="45"/>
      <c r="E107" s="63"/>
    </row>
    <row r="108" spans="1:5" s="252" customFormat="1" ht="53.25" customHeight="1" x14ac:dyDescent="0.25">
      <c r="B108" s="253"/>
      <c r="C108" s="250"/>
      <c r="D108" s="251"/>
    </row>
    <row r="112" spans="1:5" ht="18.75" customHeight="1" x14ac:dyDescent="0.2">
      <c r="C112" s="292" t="s">
        <v>1100</v>
      </c>
      <c r="D112" s="292"/>
    </row>
    <row r="113" spans="3:4" x14ac:dyDescent="0.2">
      <c r="C113" s="292"/>
      <c r="D113" s="292"/>
    </row>
    <row r="114" spans="3:4" x14ac:dyDescent="0.2">
      <c r="C114" s="292"/>
      <c r="D114" s="292"/>
    </row>
    <row r="115" spans="3:4" x14ac:dyDescent="0.2">
      <c r="C115" s="292"/>
      <c r="D115" s="292"/>
    </row>
    <row r="116" spans="3:4" x14ac:dyDescent="0.2">
      <c r="C116" s="292"/>
      <c r="D116" s="292"/>
    </row>
    <row r="117" spans="3:4" x14ac:dyDescent="0.2">
      <c r="C117" s="292"/>
      <c r="D117" s="292"/>
    </row>
    <row r="118" spans="3:4" x14ac:dyDescent="0.2">
      <c r="C118" s="292"/>
      <c r="D118" s="292"/>
    </row>
    <row r="119" spans="3:4" x14ac:dyDescent="0.2">
      <c r="C119" s="292"/>
      <c r="D119" s="292"/>
    </row>
    <row r="120" spans="3:4" x14ac:dyDescent="0.2">
      <c r="C120" s="292"/>
      <c r="D120" s="292"/>
    </row>
  </sheetData>
  <sheetProtection algorithmName="SHA-512" hashValue="zXpniTvZ52xGbQA774h7U3xL/re+fH2NKHC/+xqPQsvmGruti0ztXYPexPp1BqnQ2RNjfA/VOqkTQSnyMuPqHQ==" saltValue="p6cmUYLO3Zn86rIevAwsFA==" spinCount="100000" sheet="1" formatCells="0" formatColumns="0" formatRows="0" autoFilter="0" pivotTables="0"/>
  <autoFilter ref="A5:AL108"/>
  <mergeCells count="1">
    <mergeCell ref="C112:D120"/>
  </mergeCells>
  <pageMargins left="0.55118110236220474" right="0.35433070866141736" top="0.78740157480314965" bottom="0.78740157480314965" header="0.51181102362204722" footer="0.31496062992125984"/>
  <pageSetup scale="82" orientation="portrait" r:id="rId1"/>
  <headerFooter alignWithMargins="0">
    <oddFooter>&amp;L&amp;9PRESUPUESTO DE INGRESOS  - 2017
Criterio IMCO&amp;R&amp;9&amp;P/&amp;N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3" sqref="B13"/>
    </sheetView>
  </sheetViews>
  <sheetFormatPr baseColWidth="10" defaultRowHeight="15" x14ac:dyDescent="0.25"/>
  <cols>
    <col min="2" max="2" width="38.85546875" bestFit="1" customWidth="1"/>
    <col min="3" max="4" width="33.140625" customWidth="1"/>
  </cols>
  <sheetData>
    <row r="1" spans="1:4" x14ac:dyDescent="0.25">
      <c r="A1" t="s">
        <v>853</v>
      </c>
    </row>
    <row r="2" spans="1:4" ht="15.75" thickBot="1" x14ac:dyDescent="0.3"/>
    <row r="3" spans="1:4" x14ac:dyDescent="0.25">
      <c r="B3" s="293" t="s">
        <v>718</v>
      </c>
      <c r="C3" s="296" t="s">
        <v>719</v>
      </c>
      <c r="D3" s="297"/>
    </row>
    <row r="4" spans="1:4" ht="1.5" customHeight="1" x14ac:dyDescent="0.25">
      <c r="B4" s="294"/>
      <c r="C4" s="76"/>
      <c r="D4" s="77"/>
    </row>
    <row r="5" spans="1:4" ht="15.75" thickBot="1" x14ac:dyDescent="0.3">
      <c r="B5" s="295"/>
      <c r="C5" s="78" t="s">
        <v>716</v>
      </c>
      <c r="D5" s="79" t="s">
        <v>717</v>
      </c>
    </row>
    <row r="6" spans="1:4" s="75" customFormat="1" ht="59.25" customHeight="1" x14ac:dyDescent="0.25">
      <c r="B6" s="82" t="s">
        <v>1059</v>
      </c>
      <c r="C6" s="83" t="s">
        <v>1060</v>
      </c>
      <c r="D6" s="83" t="s">
        <v>1061</v>
      </c>
    </row>
    <row r="7" spans="1:4" ht="3" customHeight="1" x14ac:dyDescent="0.25">
      <c r="B7" s="76"/>
      <c r="C7" s="74"/>
      <c r="D7" s="74"/>
    </row>
    <row r="8" spans="1:4" s="75" customFormat="1" ht="59.25" customHeight="1" x14ac:dyDescent="0.25">
      <c r="B8" s="80" t="s">
        <v>1062</v>
      </c>
      <c r="C8" s="81" t="s">
        <v>720</v>
      </c>
      <c r="D8" s="81" t="s">
        <v>1061</v>
      </c>
    </row>
    <row r="9" spans="1:4" ht="3" customHeight="1" x14ac:dyDescent="0.25">
      <c r="B9" s="76"/>
      <c r="C9" s="74"/>
      <c r="D9" s="74"/>
    </row>
    <row r="10" spans="1:4" s="75" customFormat="1" ht="59.25" customHeight="1" x14ac:dyDescent="0.25">
      <c r="B10" s="80" t="s">
        <v>1063</v>
      </c>
      <c r="C10" s="81" t="s">
        <v>1060</v>
      </c>
      <c r="D10" s="81" t="s">
        <v>1061</v>
      </c>
    </row>
    <row r="11" spans="1:4" ht="3" customHeight="1" x14ac:dyDescent="0.25">
      <c r="B11" s="74"/>
      <c r="C11" s="74"/>
      <c r="D11" s="74"/>
    </row>
    <row r="14" spans="1:4" ht="12.75" customHeight="1" x14ac:dyDescent="0.25"/>
  </sheetData>
  <mergeCells count="2">
    <mergeCell ref="B3:B5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Presupuesto de Ingresos  2017</vt:lpstr>
      <vt:lpstr>Resumen Fuentes de Financiamien</vt:lpstr>
      <vt:lpstr>Norma CRI - Ley Ingresos 2017</vt:lpstr>
      <vt:lpstr>IMCO</vt:lpstr>
      <vt:lpstr>Indicaciones Generales</vt:lpstr>
      <vt:lpstr>IMCO!Área_de_impresión</vt:lpstr>
      <vt:lpstr>'Norma CRI - Ley Ingresos 2017'!Área_de_impresión</vt:lpstr>
      <vt:lpstr>'Presupuesto de Ingresos  2017'!Área_de_impresión</vt:lpstr>
      <vt:lpstr>'Resumen Fuentes de Financiamien'!Área_de_impresión</vt:lpstr>
      <vt:lpstr>IMCO!Títulos_a_imprimir</vt:lpstr>
      <vt:lpstr>'Norma CRI - Ley Ingresos 2017'!Títulos_a_imprimir</vt:lpstr>
      <vt:lpstr>'Presupuesto de Ingresos  2017'!Títulos_a_imprimir</vt:lpstr>
      <vt:lpstr>'Resumen Fuentes de Financiamien'!Títulos_a_imprimir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Usuario;M.A. Karla J. Cardona Infante</dc:creator>
  <cp:lastModifiedBy>karla1</cp:lastModifiedBy>
  <cp:lastPrinted>2016-10-20T18:22:30Z</cp:lastPrinted>
  <dcterms:created xsi:type="dcterms:W3CDTF">2014-01-16T19:32:01Z</dcterms:created>
  <dcterms:modified xsi:type="dcterms:W3CDTF">2016-10-20T20:17:40Z</dcterms:modified>
</cp:coreProperties>
</file>